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0005" windowHeight="5865" activeTab="1"/>
  </bookViews>
  <sheets>
    <sheet name="Лист1" sheetId="1" r:id="rId1"/>
    <sheet name="БЕЗ УЧЕТА СЧЕТОВ БЮДЖЕТА" sheetId="2" r:id="rId2"/>
  </sheets>
  <externalReferences>
    <externalReference r:id="rId5"/>
  </externalReferences>
  <definedNames>
    <definedName name="_xlnm._FilterDatabase" localSheetId="1" hidden="1">'БЕЗ УЧЕТА СЧЕТОВ БЮДЖЕТА'!$A$13:$G$567</definedName>
    <definedName name="_xlnm.Print_Titles" localSheetId="1">'БЕЗ УЧЕТА СЧЕТОВ БЮДЖЕТА'!$13:$13</definedName>
    <definedName name="_xlnm.Print_Area" localSheetId="1">'БЕЗ УЧЕТА СЧЕТОВ БЮДЖЕТА'!$A$1:$AA$569</definedName>
  </definedNames>
  <calcPr fullCalcOnLoad="1"/>
</workbook>
</file>

<file path=xl/sharedStrings.xml><?xml version="1.0" encoding="utf-8"?>
<sst xmlns="http://schemas.openxmlformats.org/spreadsheetml/2006/main" count="2245" uniqueCount="458">
  <si>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</si>
  <si>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</si>
  <si>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</si>
  <si>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</si>
  <si>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</si>
  <si>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</si>
  <si>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</si>
  <si>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</si>
  <si>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</si>
  <si>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</si>
  <si>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</si>
  <si>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</si>
  <si>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</si>
  <si>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</si>
  <si>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</si>
  <si>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</si>
  <si>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</si>
  <si>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</si>
  <si>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</si>
  <si>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</si>
  <si>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</si>
  <si>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</si>
  <si>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</si>
  <si>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</si>
  <si>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</si>
  <si>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</si>
  <si>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</si>
  <si>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</si>
  <si>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</si>
  <si>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</si>
  <si>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</si>
  <si>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</si>
  <si>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</si>
  <si>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</si>
  <si>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</si>
  <si>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</si>
  <si>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</si>
  <si>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</si>
  <si>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</si>
  <si>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</si>
  <si>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</si>
  <si>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</si>
  <si>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</si>
  <si>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</si>
  <si>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</si>
  <si>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</si>
  <si>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</si>
  <si>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</si>
  <si>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</si>
  <si>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</si>
  <si>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</si>
  <si>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</si>
  <si>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</si>
  <si>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</si>
  <si>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</si>
  <si>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</si>
  <si>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</si>
  <si>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</si>
  <si>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</si>
  <si>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</si>
  <si>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</si>
  <si>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</si>
  <si>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</si>
  <si>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</si>
  <si>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</si>
  <si>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</si>
  <si>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</si>
  <si>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</si>
  <si>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</si>
  <si>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</si>
  <si>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</si>
  <si>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</si>
  <si>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</si>
  <si>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</si>
  <si>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</si>
  <si>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</si>
  <si>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</si>
  <si>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</si>
  <si>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</si>
  <si>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</si>
  <si>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</si>
  <si>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</si>
  <si>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</si>
  <si>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</si>
  <si>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</si>
  <si>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</si>
  <si>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</si>
  <si>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</si>
  <si>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</si>
  <si>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</si>
  <si>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</si>
  <si>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</si>
  <si>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</si>
  <si>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</si>
  <si>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</si>
  <si>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</si>
  <si>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</si>
  <si>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</si>
  <si>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</si>
  <si>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</si>
  <si>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</si>
  <si>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</si>
  <si>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</si>
  <si>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</si>
  <si>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</si>
  <si>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</si>
  <si>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</si>
  <si>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</si>
  <si>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</si>
  <si>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</si>
  <si>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</si>
  <si>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</si>
  <si>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</si>
  <si>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</si>
  <si>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</si>
  <si>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</si>
  <si>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</si>
  <si>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</si>
  <si>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</si>
  <si>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</si>
  <si>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</si>
  <si>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</si>
  <si>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</si>
  <si>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</si>
  <si>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</si>
  <si>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</si>
  <si>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</si>
  <si>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</si>
  <si>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</si>
  <si>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</si>
  <si>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</si>
  <si>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</si>
  <si>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</si>
  <si>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</si>
  <si>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</si>
  <si>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</si>
  <si>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</si>
  <si>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</si>
  <si>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</si>
  <si>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</si>
  <si>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</si>
  <si>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</si>
  <si>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</si>
  <si>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</si>
  <si>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</si>
  <si>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</si>
  <si>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</si>
  <si>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</si>
  <si>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</si>
  <si>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</si>
  <si>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</si>
  <si>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</si>
  <si>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</si>
  <si>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</si>
  <si>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</si>
  <si>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</si>
  <si>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</si>
  <si>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</si>
  <si>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</si>
  <si>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</si>
  <si>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</si>
  <si>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</si>
  <si>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</si>
  <si>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</si>
  <si>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</si>
  <si>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</si>
  <si>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</si>
  <si>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</si>
  <si>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</si>
  <si>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</si>
  <si>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</si>
  <si>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</si>
  <si>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</si>
  <si>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</si>
  <si>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</si>
  <si>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</si>
  <si>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</si>
  <si>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</si>
  <si>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</si>
  <si>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</si>
  <si>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</si>
  <si>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</si>
  <si>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</si>
  <si>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</si>
  <si>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</si>
  <si>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</si>
  <si>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</si>
  <si>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</si>
  <si>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</si>
  <si>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</si>
  <si>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</si>
  <si>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</si>
  <si>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</si>
  <si>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</si>
  <si>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</si>
  <si>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</si>
  <si>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</si>
  <si>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</si>
  <si>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</si>
  <si>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</si>
  <si>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</si>
  <si>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</si>
  <si>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</si>
  <si>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</si>
  <si>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</si>
  <si>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</si>
  <si>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</si>
  <si>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</si>
  <si>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</si>
  <si>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</si>
  <si>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</si>
  <si>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</si>
  <si>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</si>
  <si>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</si>
  <si>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</si>
  <si>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</si>
  <si>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</si>
  <si>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</si>
  <si>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</si>
  <si>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</si>
  <si>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</si>
  <si>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</si>
  <si>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</si>
  <si>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</si>
  <si>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</si>
  <si>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</si>
  <si>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</si>
  <si>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</si>
  <si>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</si>
  <si>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</si>
  <si>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</si>
  <si>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</si>
  <si>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</si>
  <si>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</si>
  <si>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</si>
  <si>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</si>
  <si>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</si>
  <si>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</si>
  <si>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</si>
  <si>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</si>
  <si>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</si>
  <si>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</si>
  <si>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</si>
  <si>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</si>
  <si>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</si>
  <si>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</si>
  <si>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</si>
  <si>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</si>
  <si>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</si>
  <si>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</si>
  <si>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</si>
  <si>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</si>
  <si>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</si>
  <si>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</si>
  <si>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</si>
  <si>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</si>
  <si>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</si>
  <si>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</si>
  <si>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</si>
  <si>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</si>
  <si>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</si>
  <si>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</si>
  <si>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</si>
  <si>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</si>
  <si>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</si>
  <si>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</si>
  <si>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</si>
  <si>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</si>
  <si>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</si>
  <si>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</si>
  <si>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</si>
  <si>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</si>
  <si>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</si>
  <si>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</si>
  <si>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</si>
  <si>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</si>
  <si>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</si>
  <si>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</si>
  <si>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</si>
  <si>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</si>
  <si>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</si>
  <si>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</si>
  <si>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</si>
  <si>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</si>
  <si>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</si>
  <si>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</si>
  <si>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</si>
  <si>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</si>
  <si>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</si>
  <si>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</si>
  <si>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</si>
  <si>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</si>
  <si>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</si>
  <si>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</si>
  <si>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</si>
  <si>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</si>
  <si>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</si>
  <si>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</si>
  <si>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</si>
  <si>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</si>
  <si>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</si>
  <si>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</si>
  <si>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</si>
  <si>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</si>
  <si>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</si>
  <si>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</si>
  <si>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</si>
  <si>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</si>
  <si>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</si>
  <si>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</si>
  <si>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</si>
  <si>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</si>
  <si>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</si>
  <si>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</si>
  <si>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</si>
  <si>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</si>
  <si>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</si>
  <si>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</si>
  <si>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</si>
  <si>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</si>
  <si>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</si>
  <si>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</si>
  <si>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</si>
  <si>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</si>
  <si>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</si>
  <si>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</si>
  <si>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</si>
  <si>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</si>
  <si>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</si>
  <si>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</si>
  <si>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</si>
  <si>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</si>
  <si>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</si>
  <si>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</si>
  <si>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</si>
  <si>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</si>
  <si>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</si>
  <si>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</si>
  <si>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</si>
  <si>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</si>
  <si>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</si>
  <si>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</si>
  <si>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</si>
  <si>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</si>
  <si>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</si>
  <si>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</si>
  <si>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</si>
  <si>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</si>
  <si>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</si>
  <si>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</si>
  <si>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</si>
  <si>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</si>
  <si>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</si>
  <si>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</si>
  <si>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</si>
  <si>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</si>
  <si>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</si>
  <si>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</si>
  <si>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</si>
  <si>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</si>
  <si>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</si>
  <si>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</si>
  <si>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</si>
  <si>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</si>
  <si>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</si>
  <si>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</si>
  <si>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</si>
  <si>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</si>
  <si>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</si>
  <si>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</si>
  <si>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</si>
  <si>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</si>
  <si>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</si>
  <si>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районного бюджета на 2017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</si>
  <si>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</si>
  <si>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</si>
  <si>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</si>
  <si>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</si>
  <si>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</si>
  <si>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</si>
  <si>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</si>
  <si>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</si>
  <si>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</si>
  <si>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</si>
  <si>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Мероприятия районных бюджетных муниципальных учреждений по созданию доступной среды для инвалидов</t>
  </si>
  <si>
    <t>МДС"Доступная среда для инвалидов Михайловского муницпального района на 2016-2018 годы "</t>
  </si>
  <si>
    <t>03100R5200</t>
  </si>
  <si>
    <t>Строительство (реконструкция) зданий муниципальных общеобразовательных организаций</t>
  </si>
  <si>
    <t>812</t>
  </si>
  <si>
    <t>22000S2070</t>
  </si>
  <si>
    <t>05000L0270</t>
  </si>
  <si>
    <t>01000L0200</t>
  </si>
  <si>
    <t>9990054850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</si>
  <si>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</si>
  <si>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</si>
  <si>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</si>
  <si>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</si>
  <si>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</si>
  <si>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</si>
  <si>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</si>
  <si>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1000092380</t>
  </si>
  <si>
    <t>10000S2380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</si>
  <si>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</si>
  <si>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</si>
  <si>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</si>
  <si>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08000S2370</t>
  </si>
  <si>
    <t>Субсидии из краевого бюджета на поддержку развития малого и среднего предпринимательства</t>
  </si>
  <si>
    <t>0800092370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</si>
  <si>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</si>
  <si>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</si>
  <si>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</si>
  <si>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</si>
  <si>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</si>
  <si>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</si>
  <si>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1900092270</t>
  </si>
  <si>
    <t>1900092320</t>
  </si>
  <si>
    <t>410</t>
  </si>
  <si>
    <t>414</t>
  </si>
  <si>
    <t>19000S2270</t>
  </si>
  <si>
    <t>19000S2320</t>
  </si>
  <si>
    <t>Дополнительное образование детей</t>
  </si>
  <si>
    <t>0703</t>
  </si>
  <si>
    <t>Мероприятия государственной программы Российской Федерации "Доступная среда" на 2011-2020 годы</t>
  </si>
  <si>
    <t>05000R0270</t>
  </si>
  <si>
    <t>Средства краевого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</si>
  <si>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Средства местного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</si>
  <si>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1610092050</t>
  </si>
  <si>
    <t>16100S2050</t>
  </si>
  <si>
    <t>Субсидии из краевого бюджета гражданам на приобретение жилья</t>
  </si>
  <si>
    <t>01000R0200</t>
  </si>
  <si>
    <t>03600L0270</t>
  </si>
  <si>
    <t>03600R0270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</si>
  <si>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</si>
  <si>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</si>
  <si>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</si>
  <si>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03200S2020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</si>
  <si>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</si>
  <si>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</si>
  <si>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</si>
  <si>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</si>
  <si>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</si>
  <si>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</si>
  <si>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</si>
  <si>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</si>
  <si>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</si>
  <si>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0310092340</t>
  </si>
  <si>
    <t>03100S2340</t>
  </si>
  <si>
    <t>03100L5200</t>
  </si>
  <si>
    <t>99900009200</t>
  </si>
  <si>
    <t>Исполнено</t>
  </si>
  <si>
    <t>% Исполнения</t>
  </si>
  <si>
    <t>Приложение 3 к решению Думы</t>
  </si>
  <si>
    <t>района №_______ от ___________</t>
  </si>
  <si>
    <t>951</t>
  </si>
  <si>
    <t>0320021691</t>
  </si>
  <si>
    <t>0310021691</t>
  </si>
  <si>
    <t>Мероприятия учреждений по развитию общего образования</t>
  </si>
  <si>
    <t>9990009100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</si>
</sst>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_ ;\-#,##0.000\ "/>
    <numFmt numFmtId="174" formatCode="#,##0.0000"/>
    <numFmt numFmtId="175" formatCode="#,##0.0"/>
    <numFmt numFmtId="176" formatCode="0.0"/>
    <numFmt numFmtId="177" formatCode="#,##0.00000"/>
    <numFmt numFmtId="178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7" borderId="19" xfId="0" applyFont="1" applyFill="1" applyBorder="1" applyAlignment="1">
      <alignment vertical="top" wrapText="1"/>
    </xf>
    <xf numFmtId="0" fontId="2" fillId="37" borderId="16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center" vertical="center" wrapText="1"/>
    </xf>
    <xf numFmtId="168" fontId="10" fillId="33" borderId="22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3" xfId="0" applyNumberFormat="1" applyFont="1" applyFill="1" applyBorder="1" applyAlignment="1">
      <alignment horizontal="center" vertical="center" wrapTex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20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2" fillId="38" borderId="14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/>
    </xf>
    <xf numFmtId="0" fontId="10" fillId="39" borderId="24" xfId="0" applyFont="1" applyFill="1" applyBorder="1" applyAlignment="1">
      <alignment horizontal="center" vertical="center" wrapText="1"/>
    </xf>
    <xf numFmtId="49" fontId="10" fillId="39" borderId="25" xfId="0" applyNumberFormat="1" applyFont="1" applyFill="1" applyBorder="1" applyAlignment="1">
      <alignment horizontal="center" vertical="center" wrapText="1"/>
    </xf>
    <xf numFmtId="0" fontId="10" fillId="39" borderId="2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49" fontId="2" fillId="37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2" fillId="38" borderId="17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11" fillId="38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0" fontId="2" fillId="40" borderId="10" xfId="0" applyFont="1" applyFill="1" applyBorder="1" applyAlignment="1">
      <alignment vertical="top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1" borderId="10" xfId="60" applyFont="1" applyFill="1" applyBorder="1" applyAlignment="1">
      <alignment horizontal="center" vertical="center" wrapText="1"/>
    </xf>
    <xf numFmtId="2" fontId="4" fillId="41" borderId="10" xfId="0" applyNumberFormat="1" applyFont="1" applyFill="1" applyBorder="1" applyAlignment="1">
      <alignment horizontal="center" vertical="center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0" fontId="1" fillId="40" borderId="0" xfId="0" applyFont="1" applyFill="1" applyAlignment="1">
      <alignment/>
    </xf>
    <xf numFmtId="43" fontId="1" fillId="0" borderId="0" xfId="60" applyFont="1" applyAlignment="1">
      <alignment/>
    </xf>
    <xf numFmtId="0" fontId="2" fillId="40" borderId="14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7" xfId="0" applyNumberFormat="1" applyFont="1" applyFill="1" applyBorder="1" applyAlignment="1">
      <alignment horizontal="center" vertical="center" shrinkToFit="1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3" fontId="1" fillId="40" borderId="0" xfId="60" applyFont="1" applyFill="1" applyAlignment="1">
      <alignment/>
    </xf>
    <xf numFmtId="49" fontId="7" fillId="12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169" fontId="2" fillId="37" borderId="10" xfId="60" applyNumberFormat="1" applyFont="1" applyFill="1" applyBorder="1" applyAlignment="1">
      <alignment horizontal="center" vertical="center" shrinkToFit="1"/>
    </xf>
    <xf numFmtId="169" fontId="2" fillId="34" borderId="11" xfId="60" applyNumberFormat="1" applyFont="1" applyFill="1" applyBorder="1" applyAlignment="1">
      <alignment horizontal="center" vertical="center" shrinkToFit="1"/>
    </xf>
    <xf numFmtId="169" fontId="2" fillId="34" borderId="10" xfId="60" applyNumberFormat="1" applyFont="1" applyFill="1" applyBorder="1" applyAlignment="1">
      <alignment horizontal="center" vertical="center" shrinkToFit="1"/>
    </xf>
    <xf numFmtId="169" fontId="2" fillId="34" borderId="17" xfId="60" applyNumberFormat="1" applyFont="1" applyFill="1" applyBorder="1" applyAlignment="1">
      <alignment horizontal="center" vertical="center" shrinkToFit="1"/>
    </xf>
    <xf numFmtId="169" fontId="2" fillId="34" borderId="23" xfId="60" applyNumberFormat="1" applyFont="1" applyFill="1" applyBorder="1" applyAlignment="1">
      <alignment horizontal="center" vertical="center" wrapText="1"/>
    </xf>
    <xf numFmtId="169" fontId="10" fillId="33" borderId="21" xfId="60" applyNumberFormat="1" applyFont="1" applyFill="1" applyBorder="1" applyAlignment="1">
      <alignment horizontal="center" vertical="center" wrapText="1"/>
    </xf>
    <xf numFmtId="169" fontId="2" fillId="34" borderId="20" xfId="60" applyNumberFormat="1" applyFont="1" applyFill="1" applyBorder="1" applyAlignment="1">
      <alignment horizontal="center" vertical="center" shrinkToFit="1"/>
    </xf>
    <xf numFmtId="169" fontId="2" fillId="34" borderId="20" xfId="60" applyNumberFormat="1" applyFont="1" applyFill="1" applyBorder="1" applyAlignment="1">
      <alignment horizontal="center" vertical="center" wrapText="1"/>
    </xf>
    <xf numFmtId="169" fontId="2" fillId="35" borderId="10" xfId="60" applyNumberFormat="1" applyFont="1" applyFill="1" applyBorder="1" applyAlignment="1">
      <alignment horizontal="center" vertical="center" shrinkToFit="1"/>
    </xf>
    <xf numFmtId="169" fontId="2" fillId="38" borderId="10" xfId="60" applyNumberFormat="1" applyFont="1" applyFill="1" applyBorder="1" applyAlignment="1">
      <alignment horizontal="center" vertical="center" shrinkToFit="1"/>
    </xf>
    <xf numFmtId="169" fontId="2" fillId="35" borderId="13" xfId="60" applyNumberFormat="1" applyFont="1" applyFill="1" applyBorder="1" applyAlignment="1">
      <alignment horizontal="center" vertical="center" shrinkToFit="1"/>
    </xf>
    <xf numFmtId="169" fontId="2" fillId="35" borderId="17" xfId="60" applyNumberFormat="1" applyFont="1" applyFill="1" applyBorder="1" applyAlignment="1">
      <alignment horizontal="center" vertical="center" wrapText="1" shrinkToFit="1"/>
    </xf>
    <xf numFmtId="169" fontId="7" fillId="35" borderId="13" xfId="60" applyNumberFormat="1" applyFont="1" applyFill="1" applyBorder="1" applyAlignment="1">
      <alignment horizontal="center" vertical="center" shrinkToFit="1"/>
    </xf>
    <xf numFmtId="169" fontId="7" fillId="35" borderId="17" xfId="60" applyNumberFormat="1" applyFont="1" applyFill="1" applyBorder="1" applyAlignment="1">
      <alignment horizontal="center" vertical="center" wrapText="1" shrinkToFit="1"/>
    </xf>
    <xf numFmtId="169" fontId="2" fillId="34" borderId="13" xfId="60" applyNumberFormat="1" applyFont="1" applyFill="1" applyBorder="1" applyAlignment="1">
      <alignment horizontal="center" vertical="center" shrinkToFit="1"/>
    </xf>
    <xf numFmtId="169" fontId="2" fillId="34" borderId="17" xfId="60" applyNumberFormat="1" applyFont="1" applyFill="1" applyBorder="1" applyAlignment="1">
      <alignment horizontal="center" vertical="center" wrapText="1" shrinkToFit="1"/>
    </xf>
    <xf numFmtId="169" fontId="2" fillId="40" borderId="10" xfId="60" applyNumberFormat="1" applyFont="1" applyFill="1" applyBorder="1" applyAlignment="1">
      <alignment horizontal="center" vertical="center" shrinkToFit="1"/>
    </xf>
    <xf numFmtId="169" fontId="2" fillId="40" borderId="20" xfId="60" applyNumberFormat="1" applyFont="1" applyFill="1" applyBorder="1" applyAlignment="1">
      <alignment horizontal="center" vertical="center" shrinkToFit="1"/>
    </xf>
    <xf numFmtId="169" fontId="2" fillId="40" borderId="17" xfId="60" applyNumberFormat="1" applyFont="1" applyFill="1" applyBorder="1" applyAlignment="1">
      <alignment horizontal="center" vertical="center" shrinkToFit="1"/>
    </xf>
    <xf numFmtId="169" fontId="10" fillId="40" borderId="21" xfId="60" applyNumberFormat="1" applyFont="1" applyFill="1" applyBorder="1" applyAlignment="1">
      <alignment horizontal="center" vertical="center" wrapText="1"/>
    </xf>
    <xf numFmtId="169" fontId="2" fillId="40" borderId="13" xfId="60" applyNumberFormat="1" applyFont="1" applyFill="1" applyBorder="1" applyAlignment="1">
      <alignment horizontal="center" vertical="center" shrinkToFit="1"/>
    </xf>
    <xf numFmtId="169" fontId="2" fillId="38" borderId="13" xfId="60" applyNumberFormat="1" applyFont="1" applyFill="1" applyBorder="1" applyAlignment="1">
      <alignment horizontal="center" vertical="center" shrinkToFit="1"/>
    </xf>
    <xf numFmtId="169" fontId="2" fillId="38" borderId="11" xfId="60" applyNumberFormat="1" applyFont="1" applyFill="1" applyBorder="1" applyAlignment="1">
      <alignment horizontal="center" vertical="center" shrinkToFit="1"/>
    </xf>
    <xf numFmtId="169" fontId="2" fillId="38" borderId="17" xfId="60" applyNumberFormat="1" applyFont="1" applyFill="1" applyBorder="1" applyAlignment="1">
      <alignment horizontal="center" vertical="center" shrinkToFit="1"/>
    </xf>
    <xf numFmtId="169" fontId="2" fillId="38" borderId="20" xfId="60" applyNumberFormat="1" applyFont="1" applyFill="1" applyBorder="1" applyAlignment="1">
      <alignment horizontal="center" vertical="center" shrinkToFit="1"/>
    </xf>
    <xf numFmtId="169" fontId="7" fillId="35" borderId="20" xfId="60" applyNumberFormat="1" applyFont="1" applyFill="1" applyBorder="1" applyAlignment="1">
      <alignment horizontal="center" vertical="center" shrinkToFit="1"/>
    </xf>
    <xf numFmtId="169" fontId="7" fillId="35" borderId="17" xfId="60" applyNumberFormat="1" applyFont="1" applyFill="1" applyBorder="1" applyAlignment="1">
      <alignment horizontal="center" vertical="center" shrinkToFit="1"/>
    </xf>
    <xf numFmtId="169" fontId="7" fillId="35" borderId="20" xfId="60" applyNumberFormat="1" applyFont="1" applyFill="1" applyBorder="1" applyAlignment="1">
      <alignment horizontal="center" vertical="center" wrapText="1" shrinkToFit="1"/>
    </xf>
    <xf numFmtId="169" fontId="2" fillId="12" borderId="10" xfId="60" applyNumberFormat="1" applyFont="1" applyFill="1" applyBorder="1" applyAlignment="1">
      <alignment horizontal="center" vertical="center" shrinkToFit="1"/>
    </xf>
    <xf numFmtId="169" fontId="2" fillId="12" borderId="11" xfId="60" applyNumberFormat="1" applyFont="1" applyFill="1" applyBorder="1" applyAlignment="1">
      <alignment horizontal="center" vertical="center" shrinkToFit="1"/>
    </xf>
    <xf numFmtId="169" fontId="2" fillId="12" borderId="17" xfId="60" applyNumberFormat="1" applyFont="1" applyFill="1" applyBorder="1" applyAlignment="1">
      <alignment horizontal="center" vertical="center" shrinkToFit="1"/>
    </xf>
    <xf numFmtId="169" fontId="2" fillId="12" borderId="23" xfId="60" applyNumberFormat="1" applyFont="1" applyFill="1" applyBorder="1" applyAlignment="1">
      <alignment horizontal="center" vertical="center" wrapText="1"/>
    </xf>
    <xf numFmtId="169" fontId="10" fillId="12" borderId="21" xfId="60" applyNumberFormat="1" applyFont="1" applyFill="1" applyBorder="1" applyAlignment="1">
      <alignment horizontal="center" vertical="center" wrapText="1"/>
    </xf>
    <xf numFmtId="169" fontId="2" fillId="12" borderId="20" xfId="60" applyNumberFormat="1" applyFont="1" applyFill="1" applyBorder="1" applyAlignment="1">
      <alignment horizontal="center" vertical="center" shrinkToFit="1"/>
    </xf>
    <xf numFmtId="169" fontId="2" fillId="12" borderId="20" xfId="60" applyNumberFormat="1" applyFont="1" applyFill="1" applyBorder="1" applyAlignment="1">
      <alignment horizontal="center" vertical="center" wrapText="1"/>
    </xf>
    <xf numFmtId="169" fontId="2" fillId="36" borderId="13" xfId="60" applyNumberFormat="1" applyFont="1" applyFill="1" applyBorder="1" applyAlignment="1">
      <alignment horizontal="center" vertical="center" shrinkToFit="1"/>
    </xf>
    <xf numFmtId="169" fontId="2" fillId="36" borderId="17" xfId="60" applyNumberFormat="1" applyFont="1" applyFill="1" applyBorder="1" applyAlignment="1">
      <alignment horizontal="center" vertical="center" wrapText="1" shrinkToFit="1"/>
    </xf>
    <xf numFmtId="169" fontId="2" fillId="36" borderId="10" xfId="60" applyNumberFormat="1" applyFont="1" applyFill="1" applyBorder="1" applyAlignment="1">
      <alignment horizontal="center" vertical="center" shrinkToFit="1"/>
    </xf>
    <xf numFmtId="169" fontId="2" fillId="34" borderId="20" xfId="60" applyNumberFormat="1" applyFont="1" applyFill="1" applyBorder="1" applyAlignment="1">
      <alignment horizontal="center" vertical="center" wrapText="1" shrinkToFit="1"/>
    </xf>
    <xf numFmtId="169" fontId="2" fillId="40" borderId="20" xfId="60" applyNumberFormat="1" applyFont="1" applyFill="1" applyBorder="1" applyAlignment="1">
      <alignment horizontal="center" vertical="center" wrapText="1" shrinkToFit="1"/>
    </xf>
    <xf numFmtId="169" fontId="5" fillId="36" borderId="10" xfId="60" applyNumberFormat="1" applyFont="1" applyFill="1" applyBorder="1" applyAlignment="1">
      <alignment horizontal="center" vertical="center" shrinkToFit="1"/>
    </xf>
    <xf numFmtId="169" fontId="5" fillId="36" borderId="13" xfId="60" applyNumberFormat="1" applyFont="1" applyFill="1" applyBorder="1" applyAlignment="1">
      <alignment horizontal="center" vertical="center" shrinkToFit="1"/>
    </xf>
    <xf numFmtId="169" fontId="5" fillId="36" borderId="17" xfId="60" applyNumberFormat="1" applyFont="1" applyFill="1" applyBorder="1" applyAlignment="1">
      <alignment horizontal="center" vertical="center" wrapText="1" shrinkToFit="1"/>
    </xf>
    <xf numFmtId="169" fontId="2" fillId="12" borderId="20" xfId="60" applyNumberFormat="1" applyFont="1" applyFill="1" applyBorder="1" applyAlignment="1">
      <alignment horizontal="center" vertical="center" wrapText="1" shrinkToFit="1"/>
    </xf>
    <xf numFmtId="169" fontId="5" fillId="36" borderId="17" xfId="60" applyNumberFormat="1" applyFont="1" applyFill="1" applyBorder="1" applyAlignment="1">
      <alignment horizontal="center" vertical="center" shrinkToFit="1"/>
    </xf>
    <xf numFmtId="169" fontId="7" fillId="35" borderId="10" xfId="60" applyNumberFormat="1" applyFont="1" applyFill="1" applyBorder="1" applyAlignment="1">
      <alignment horizontal="center" vertical="center" shrinkToFit="1"/>
    </xf>
    <xf numFmtId="169" fontId="5" fillId="36" borderId="11" xfId="60" applyNumberFormat="1" applyFont="1" applyFill="1" applyBorder="1" applyAlignment="1">
      <alignment horizontal="center" vertical="center" shrinkToFit="1"/>
    </xf>
    <xf numFmtId="169" fontId="5" fillId="36" borderId="20" xfId="60" applyNumberFormat="1" applyFont="1" applyFill="1" applyBorder="1" applyAlignment="1">
      <alignment horizontal="center" vertical="center" shrinkToFit="1"/>
    </xf>
    <xf numFmtId="169" fontId="5" fillId="12" borderId="20" xfId="60" applyNumberFormat="1" applyFont="1" applyFill="1" applyBorder="1" applyAlignment="1">
      <alignment horizontal="center" vertical="center" shrinkToFit="1"/>
    </xf>
    <xf numFmtId="169" fontId="5" fillId="12" borderId="17" xfId="60" applyNumberFormat="1" applyFont="1" applyFill="1" applyBorder="1" applyAlignment="1">
      <alignment horizontal="center" vertical="center" shrinkToFit="1"/>
    </xf>
    <xf numFmtId="169" fontId="2" fillId="12" borderId="17" xfId="60" applyNumberFormat="1" applyFont="1" applyFill="1" applyBorder="1" applyAlignment="1">
      <alignment horizontal="center" vertical="center" wrapText="1" shrinkToFit="1"/>
    </xf>
    <xf numFmtId="169" fontId="2" fillId="38" borderId="10" xfId="60" applyNumberFormat="1" applyFont="1" applyFill="1" applyBorder="1" applyAlignment="1">
      <alignment horizontal="center" vertical="center" wrapText="1"/>
    </xf>
    <xf numFmtId="169" fontId="2" fillId="34" borderId="10" xfId="60" applyNumberFormat="1" applyFont="1" applyFill="1" applyBorder="1" applyAlignment="1">
      <alignment horizontal="center" vertical="center" wrapText="1"/>
    </xf>
    <xf numFmtId="169" fontId="7" fillId="12" borderId="10" xfId="60" applyNumberFormat="1" applyFont="1" applyFill="1" applyBorder="1" applyAlignment="1">
      <alignment horizontal="center" vertical="center" shrinkToFit="1"/>
    </xf>
    <xf numFmtId="169" fontId="7" fillId="12" borderId="17" xfId="60" applyNumberFormat="1" applyFont="1" applyFill="1" applyBorder="1" applyAlignment="1">
      <alignment horizontal="center" vertical="center" wrapText="1" shrinkToFit="1"/>
    </xf>
    <xf numFmtId="169" fontId="7" fillId="40" borderId="13" xfId="60" applyNumberFormat="1" applyFont="1" applyFill="1" applyBorder="1" applyAlignment="1">
      <alignment horizontal="center" vertical="center" shrinkToFit="1"/>
    </xf>
    <xf numFmtId="169" fontId="7" fillId="40" borderId="17" xfId="60" applyNumberFormat="1" applyFont="1" applyFill="1" applyBorder="1" applyAlignment="1">
      <alignment horizontal="center" vertical="center" wrapText="1" shrinkToFit="1"/>
    </xf>
    <xf numFmtId="169" fontId="2" fillId="35" borderId="11" xfId="60" applyNumberFormat="1" applyFont="1" applyFill="1" applyBorder="1" applyAlignment="1">
      <alignment horizontal="center" vertical="center" shrinkToFit="1"/>
    </xf>
    <xf numFmtId="169" fontId="2" fillId="35" borderId="17" xfId="60" applyNumberFormat="1" applyFont="1" applyFill="1" applyBorder="1" applyAlignment="1">
      <alignment horizontal="center" vertical="center" shrinkToFit="1"/>
    </xf>
    <xf numFmtId="169" fontId="2" fillId="35" borderId="20" xfId="60" applyNumberFormat="1" applyFont="1" applyFill="1" applyBorder="1" applyAlignment="1">
      <alignment horizontal="center" vertical="center" shrinkToFit="1"/>
    </xf>
    <xf numFmtId="169" fontId="2" fillId="40" borderId="17" xfId="60" applyNumberFormat="1" applyFont="1" applyFill="1" applyBorder="1" applyAlignment="1">
      <alignment horizontal="center" vertical="center" wrapText="1" shrinkToFit="1"/>
    </xf>
    <xf numFmtId="169" fontId="2" fillId="37" borderId="26" xfId="60" applyNumberFormat="1" applyFont="1" applyFill="1" applyBorder="1" applyAlignment="1">
      <alignment vertical="top" wrapText="1"/>
    </xf>
    <xf numFmtId="169" fontId="10" fillId="39" borderId="12" xfId="60" applyNumberFormat="1" applyFont="1" applyFill="1" applyBorder="1" applyAlignment="1">
      <alignment horizontal="center" vertical="center" wrapText="1"/>
    </xf>
    <xf numFmtId="169" fontId="2" fillId="0" borderId="23" xfId="60" applyNumberFormat="1" applyFont="1" applyBorder="1" applyAlignment="1">
      <alignment horizontal="center" vertical="center" wrapText="1"/>
    </xf>
    <xf numFmtId="169" fontId="10" fillId="40" borderId="12" xfId="60" applyNumberFormat="1" applyFont="1" applyFill="1" applyBorder="1" applyAlignment="1">
      <alignment horizontal="center" vertical="center" wrapText="1"/>
    </xf>
    <xf numFmtId="169" fontId="10" fillId="40" borderId="22" xfId="60" applyNumberFormat="1" applyFont="1" applyFill="1" applyBorder="1" applyAlignment="1">
      <alignment horizontal="center" vertical="center" wrapText="1"/>
    </xf>
    <xf numFmtId="169" fontId="2" fillId="40" borderId="20" xfId="60" applyNumberFormat="1" applyFont="1" applyFill="1" applyBorder="1" applyAlignment="1">
      <alignment horizontal="center" vertical="center" wrapText="1"/>
    </xf>
    <xf numFmtId="169" fontId="5" fillId="37" borderId="0" xfId="6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-%20&#1056;,%20&#1055;&#1088;,%20&#1062;&#1089;&#1090;%20&#1080;%20&#1042;&#1056;%20-2017(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ОВ БЮДЖЕТА"/>
    </sheetNames>
    <sheetDataSet>
      <sheetData sheetId="0">
        <row r="227">
          <cell r="X227">
            <v>334.2</v>
          </cell>
        </row>
        <row r="228">
          <cell r="X228">
            <v>334.2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5"/>
  <sheetViews>
    <sheetView tabSelected="1" zoomScale="130" zoomScaleNormal="130" zoomScalePageLayoutView="0" workbookViewId="0" topLeftCell="A432">
      <selection activeCell="G480" sqref="G480"/>
    </sheetView>
  </sheetViews>
  <sheetFormatPr defaultColWidth="9.00390625" defaultRowHeight="12.75" outlineLevelRow="6"/>
  <cols>
    <col min="1" max="1" width="64.875" style="2" customWidth="1"/>
    <col min="2" max="2" width="6.125" style="14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41" hidden="1" customWidth="1"/>
    <col min="25" max="25" width="11.875" style="34" hidden="1" customWidth="1"/>
    <col min="26" max="26" width="14.25390625" style="2" customWidth="1"/>
    <col min="27" max="27" width="15.625" style="2" customWidth="1"/>
    <col min="28" max="28" width="9.125" style="2" customWidth="1"/>
    <col min="29" max="29" width="7.75390625" style="2" customWidth="1"/>
    <col min="30" max="30" width="12.75390625" style="2" bestFit="1" customWidth="1"/>
    <col min="31" max="31" width="13.25390625" style="2" customWidth="1"/>
    <col min="32" max="16384" width="9.125" style="2" customWidth="1"/>
  </cols>
  <sheetData>
    <row r="1" spans="26:30" ht="15.75">
      <c r="Z1" s="128" t="s">
        <v>451</v>
      </c>
      <c r="AA1" s="128"/>
      <c r="AB1" s="128"/>
      <c r="AC1" s="128"/>
      <c r="AD1" s="128"/>
    </row>
    <row r="2" spans="2:30" ht="15.75">
      <c r="B2" s="128"/>
      <c r="C2" s="128"/>
      <c r="D2" s="128"/>
      <c r="E2" s="128"/>
      <c r="F2" s="128"/>
      <c r="G2" s="14"/>
      <c r="Z2" s="128" t="s">
        <v>257</v>
      </c>
      <c r="AA2" s="128"/>
      <c r="AB2" s="128"/>
      <c r="AC2" s="128"/>
      <c r="AD2" s="128"/>
    </row>
    <row r="3" spans="2:30" ht="15.75">
      <c r="B3" s="128"/>
      <c r="C3" s="128"/>
      <c r="D3" s="128"/>
      <c r="E3" s="128"/>
      <c r="F3" s="128"/>
      <c r="G3" s="14"/>
      <c r="Z3" s="128" t="s">
        <v>452</v>
      </c>
      <c r="AA3" s="128"/>
      <c r="AB3" s="128"/>
      <c r="AC3" s="128"/>
      <c r="AD3" s="128"/>
    </row>
    <row r="4" spans="2:7" ht="15.75">
      <c r="B4" s="128"/>
      <c r="C4" s="128"/>
      <c r="D4" s="128"/>
      <c r="E4" s="128"/>
      <c r="F4" s="128"/>
      <c r="G4" s="14"/>
    </row>
    <row r="6" spans="2:23" ht="15.7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2:23" ht="18.75" customHeight="1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</row>
    <row r="8" spans="2:22" ht="15.75">
      <c r="B8" s="2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10" spans="1:25" ht="30.75" customHeight="1">
      <c r="A10" s="130" t="s">
        <v>90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X10" s="2"/>
      <c r="Y10" s="2"/>
    </row>
    <row r="11" spans="1:25" ht="57" customHeight="1">
      <c r="A11" s="129" t="s">
        <v>373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X11" s="2"/>
      <c r="Y11" s="2"/>
    </row>
    <row r="12" spans="1:25" ht="16.5" thickBot="1">
      <c r="A12" s="37"/>
      <c r="B12" s="37"/>
      <c r="C12" s="37"/>
      <c r="D12" s="37"/>
      <c r="E12" s="37"/>
      <c r="F12" s="37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Y12" s="44" t="s">
        <v>84</v>
      </c>
    </row>
    <row r="13" spans="1:28" ht="48" thickBot="1">
      <c r="A13" s="28" t="s">
        <v>0</v>
      </c>
      <c r="B13" s="28" t="s">
        <v>59</v>
      </c>
      <c r="C13" s="28" t="s">
        <v>1</v>
      </c>
      <c r="D13" s="28" t="s">
        <v>2</v>
      </c>
      <c r="E13" s="28" t="s">
        <v>3</v>
      </c>
      <c r="F13" s="29" t="s">
        <v>4</v>
      </c>
      <c r="G13" s="28" t="s">
        <v>23</v>
      </c>
      <c r="H13" s="20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32" t="s">
        <v>23</v>
      </c>
      <c r="X13" s="45" t="s">
        <v>86</v>
      </c>
      <c r="Y13" s="35" t="s">
        <v>85</v>
      </c>
      <c r="Z13" s="113" t="s">
        <v>449</v>
      </c>
      <c r="AA13" s="114" t="s">
        <v>450</v>
      </c>
      <c r="AB13" s="118"/>
    </row>
    <row r="14" spans="1:28" ht="29.25" thickBot="1">
      <c r="A14" s="74" t="s">
        <v>60</v>
      </c>
      <c r="B14" s="75">
        <v>951</v>
      </c>
      <c r="C14" s="75" t="s">
        <v>61</v>
      </c>
      <c r="D14" s="75" t="s">
        <v>266</v>
      </c>
      <c r="E14" s="75" t="s">
        <v>5</v>
      </c>
      <c r="F14" s="76"/>
      <c r="G14" s="103">
        <f>G15+G183+G189+G196+G252+G298+G320+G365+G391+G402+G415+G421</f>
        <v>194989.72952999998</v>
      </c>
      <c r="H14" s="22" t="e">
        <f aca="true" t="shared" si="0" ref="H14:X14">H15+H178+H190+H196+H251+H306+H336+H379+H392+H406+H417+H422</f>
        <v>#REF!</v>
      </c>
      <c r="I14" s="22" t="e">
        <f t="shared" si="0"/>
        <v>#REF!</v>
      </c>
      <c r="J14" s="22" t="e">
        <f t="shared" si="0"/>
        <v>#REF!</v>
      </c>
      <c r="K14" s="22" t="e">
        <f t="shared" si="0"/>
        <v>#REF!</v>
      </c>
      <c r="L14" s="22" t="e">
        <f t="shared" si="0"/>
        <v>#REF!</v>
      </c>
      <c r="M14" s="22" t="e">
        <f t="shared" si="0"/>
        <v>#REF!</v>
      </c>
      <c r="N14" s="22" t="e">
        <f t="shared" si="0"/>
        <v>#REF!</v>
      </c>
      <c r="O14" s="22" t="e">
        <f t="shared" si="0"/>
        <v>#REF!</v>
      </c>
      <c r="P14" s="22" t="e">
        <f t="shared" si="0"/>
        <v>#REF!</v>
      </c>
      <c r="Q14" s="22" t="e">
        <f t="shared" si="0"/>
        <v>#REF!</v>
      </c>
      <c r="R14" s="22" t="e">
        <f t="shared" si="0"/>
        <v>#REF!</v>
      </c>
      <c r="S14" s="22" t="e">
        <f t="shared" si="0"/>
        <v>#REF!</v>
      </c>
      <c r="T14" s="22" t="e">
        <f t="shared" si="0"/>
        <v>#REF!</v>
      </c>
      <c r="U14" s="22" t="e">
        <f t="shared" si="0"/>
        <v>#REF!</v>
      </c>
      <c r="V14" s="22" t="e">
        <f t="shared" si="0"/>
        <v>#REF!</v>
      </c>
      <c r="W14" s="22" t="e">
        <f t="shared" si="0"/>
        <v>#REF!</v>
      </c>
      <c r="X14" s="47" t="e">
        <f t="shared" si="0"/>
        <v>#REF!</v>
      </c>
      <c r="Y14" s="46" t="e">
        <f aca="true" t="shared" si="1" ref="Y14:Y24">X14/G14*100</f>
        <v>#REF!</v>
      </c>
      <c r="Z14" s="103">
        <f>Z15+Z183+Z189+Z196+Z252+Z298+Z320+Z365+Z391+Z402+Z415+Z421</f>
        <v>188216.71409</v>
      </c>
      <c r="AA14" s="115">
        <f>Z14/G14*100</f>
        <v>96.52647580140474</v>
      </c>
      <c r="AB14" s="118"/>
    </row>
    <row r="15" spans="1:28" ht="18.75" customHeight="1" outlineLevel="2" thickBot="1">
      <c r="A15" s="77" t="s">
        <v>54</v>
      </c>
      <c r="B15" s="15">
        <v>951</v>
      </c>
      <c r="C15" s="13" t="s">
        <v>53</v>
      </c>
      <c r="D15" s="13" t="s">
        <v>266</v>
      </c>
      <c r="E15" s="13" t="s">
        <v>5</v>
      </c>
      <c r="F15" s="13"/>
      <c r="G15" s="104">
        <f>G16+G24+G50+G71+G88+G93+G65+G82</f>
        <v>74180.60601999998</v>
      </c>
      <c r="H15" s="23" t="e">
        <f>H16+H27+H52+#REF!+H72+#REF!+H88+H92</f>
        <v>#REF!</v>
      </c>
      <c r="I15" s="23" t="e">
        <f>I16+I27+I52+#REF!+I72+#REF!+I88+I92</f>
        <v>#REF!</v>
      </c>
      <c r="J15" s="23" t="e">
        <f>J16+J27+J52+#REF!+J72+#REF!+J88+J92</f>
        <v>#REF!</v>
      </c>
      <c r="K15" s="23" t="e">
        <f>K16+K27+K52+#REF!+K72+#REF!+K88+K92</f>
        <v>#REF!</v>
      </c>
      <c r="L15" s="23" t="e">
        <f>L16+L27+L52+#REF!+L72+#REF!+L88+L92</f>
        <v>#REF!</v>
      </c>
      <c r="M15" s="23" t="e">
        <f>M16+M27+M52+#REF!+M72+#REF!+M88+M92</f>
        <v>#REF!</v>
      </c>
      <c r="N15" s="23" t="e">
        <f>N16+N27+N52+#REF!+N72+#REF!+N88+N92</f>
        <v>#REF!</v>
      </c>
      <c r="O15" s="23" t="e">
        <f>O16+O27+O52+#REF!+O72+#REF!+O88+O92</f>
        <v>#REF!</v>
      </c>
      <c r="P15" s="23" t="e">
        <f>P16+P27+P52+#REF!+P72+#REF!+P88+P92</f>
        <v>#REF!</v>
      </c>
      <c r="Q15" s="23" t="e">
        <f>Q16+Q27+Q52+#REF!+Q72+#REF!+Q88+Q92</f>
        <v>#REF!</v>
      </c>
      <c r="R15" s="23" t="e">
        <f>R16+R27+R52+#REF!+R72+#REF!+R88+R92</f>
        <v>#REF!</v>
      </c>
      <c r="S15" s="23" t="e">
        <f>S16+S27+S52+#REF!+S72+#REF!+S88+S92</f>
        <v>#REF!</v>
      </c>
      <c r="T15" s="23" t="e">
        <f>T16+T27+T52+#REF!+T72+#REF!+T88+T92</f>
        <v>#REF!</v>
      </c>
      <c r="U15" s="23" t="e">
        <f>U16+U27+U52+#REF!+U72+#REF!+U88+U92</f>
        <v>#REF!</v>
      </c>
      <c r="V15" s="23" t="e">
        <f>V16+V27+V52+#REF!+V72+#REF!+V88+V92</f>
        <v>#REF!</v>
      </c>
      <c r="W15" s="23" t="e">
        <f>W16+W27+W52+#REF!+W72+#REF!+W88+W92</f>
        <v>#REF!</v>
      </c>
      <c r="X15" s="48" t="e">
        <f>X16+X27+X52+#REF!+X72+#REF!+X88+X92</f>
        <v>#REF!</v>
      </c>
      <c r="Y15" s="46" t="e">
        <f t="shared" si="1"/>
        <v>#REF!</v>
      </c>
      <c r="Z15" s="104">
        <f>Z16+Z24+Z50+Z71+Z88+Z93+Z65+Z82</f>
        <v>71174.13847999998</v>
      </c>
      <c r="AA15" s="115">
        <f aca="true" t="shared" si="2" ref="AA15:AA78">Z15/G15*100</f>
        <v>95.94709762927872</v>
      </c>
      <c r="AB15" s="118"/>
    </row>
    <row r="16" spans="1:28" ht="32.25" customHeight="1" outlineLevel="3" thickBot="1">
      <c r="A16" s="78" t="s">
        <v>24</v>
      </c>
      <c r="B16" s="92">
        <v>951</v>
      </c>
      <c r="C16" s="79" t="s">
        <v>6</v>
      </c>
      <c r="D16" s="79" t="s">
        <v>266</v>
      </c>
      <c r="E16" s="79" t="s">
        <v>5</v>
      </c>
      <c r="F16" s="79"/>
      <c r="G16" s="116">
        <f>G17</f>
        <v>1985.6999999999998</v>
      </c>
      <c r="H16" s="25">
        <f aca="true" t="shared" si="3" ref="H16:X16">H17</f>
        <v>1204.8</v>
      </c>
      <c r="I16" s="25">
        <f t="shared" si="3"/>
        <v>1204.8</v>
      </c>
      <c r="J16" s="25">
        <f t="shared" si="3"/>
        <v>1204.8</v>
      </c>
      <c r="K16" s="25">
        <f t="shared" si="3"/>
        <v>1204.8</v>
      </c>
      <c r="L16" s="25">
        <f t="shared" si="3"/>
        <v>1204.8</v>
      </c>
      <c r="M16" s="25">
        <f t="shared" si="3"/>
        <v>1204.8</v>
      </c>
      <c r="N16" s="25">
        <f t="shared" si="3"/>
        <v>1204.8</v>
      </c>
      <c r="O16" s="25">
        <f t="shared" si="3"/>
        <v>1204.8</v>
      </c>
      <c r="P16" s="25">
        <f t="shared" si="3"/>
        <v>1204.8</v>
      </c>
      <c r="Q16" s="25">
        <f t="shared" si="3"/>
        <v>1204.8</v>
      </c>
      <c r="R16" s="25">
        <f t="shared" si="3"/>
        <v>1204.8</v>
      </c>
      <c r="S16" s="25">
        <f t="shared" si="3"/>
        <v>1204.8</v>
      </c>
      <c r="T16" s="25">
        <f t="shared" si="3"/>
        <v>1204.8</v>
      </c>
      <c r="U16" s="25">
        <f t="shared" si="3"/>
        <v>1204.8</v>
      </c>
      <c r="V16" s="25">
        <f t="shared" si="3"/>
        <v>1204.8</v>
      </c>
      <c r="W16" s="25">
        <f t="shared" si="3"/>
        <v>1204.8</v>
      </c>
      <c r="X16" s="49">
        <f t="shared" si="3"/>
        <v>1147.63638</v>
      </c>
      <c r="Y16" s="46">
        <f t="shared" si="1"/>
        <v>57.79505363347938</v>
      </c>
      <c r="Z16" s="116">
        <f>Z17</f>
        <v>1956.403</v>
      </c>
      <c r="AA16" s="115">
        <f t="shared" si="2"/>
        <v>98.52460089640934</v>
      </c>
      <c r="AB16" s="118"/>
    </row>
    <row r="17" spans="1:28" ht="34.5" customHeight="1" outlineLevel="3" thickBot="1">
      <c r="A17" s="80" t="s">
        <v>137</v>
      </c>
      <c r="B17" s="16">
        <v>951</v>
      </c>
      <c r="C17" s="9" t="s">
        <v>6</v>
      </c>
      <c r="D17" s="9" t="s">
        <v>267</v>
      </c>
      <c r="E17" s="9" t="s">
        <v>5</v>
      </c>
      <c r="F17" s="9"/>
      <c r="G17" s="105">
        <f>G18</f>
        <v>1985.6999999999998</v>
      </c>
      <c r="H17" s="25">
        <f aca="true" t="shared" si="4" ref="H17:X17">H22</f>
        <v>1204.8</v>
      </c>
      <c r="I17" s="25">
        <f t="shared" si="4"/>
        <v>1204.8</v>
      </c>
      <c r="J17" s="25">
        <f t="shared" si="4"/>
        <v>1204.8</v>
      </c>
      <c r="K17" s="25">
        <f t="shared" si="4"/>
        <v>1204.8</v>
      </c>
      <c r="L17" s="25">
        <f t="shared" si="4"/>
        <v>1204.8</v>
      </c>
      <c r="M17" s="25">
        <f t="shared" si="4"/>
        <v>1204.8</v>
      </c>
      <c r="N17" s="25">
        <f t="shared" si="4"/>
        <v>1204.8</v>
      </c>
      <c r="O17" s="25">
        <f t="shared" si="4"/>
        <v>1204.8</v>
      </c>
      <c r="P17" s="25">
        <f t="shared" si="4"/>
        <v>1204.8</v>
      </c>
      <c r="Q17" s="25">
        <f t="shared" si="4"/>
        <v>1204.8</v>
      </c>
      <c r="R17" s="25">
        <f t="shared" si="4"/>
        <v>1204.8</v>
      </c>
      <c r="S17" s="25">
        <f t="shared" si="4"/>
        <v>1204.8</v>
      </c>
      <c r="T17" s="25">
        <f t="shared" si="4"/>
        <v>1204.8</v>
      </c>
      <c r="U17" s="25">
        <f t="shared" si="4"/>
        <v>1204.8</v>
      </c>
      <c r="V17" s="25">
        <f t="shared" si="4"/>
        <v>1204.8</v>
      </c>
      <c r="W17" s="25">
        <f t="shared" si="4"/>
        <v>1204.8</v>
      </c>
      <c r="X17" s="49">
        <f t="shared" si="4"/>
        <v>1147.63638</v>
      </c>
      <c r="Y17" s="46">
        <f t="shared" si="1"/>
        <v>57.79505363347938</v>
      </c>
      <c r="Z17" s="105">
        <f>Z18</f>
        <v>1956.403</v>
      </c>
      <c r="AA17" s="115">
        <f t="shared" si="2"/>
        <v>98.52460089640934</v>
      </c>
      <c r="AB17" s="118"/>
    </row>
    <row r="18" spans="1:28" ht="36" customHeight="1" outlineLevel="3" thickBot="1">
      <c r="A18" s="80" t="s">
        <v>138</v>
      </c>
      <c r="B18" s="16">
        <v>951</v>
      </c>
      <c r="C18" s="9" t="s">
        <v>6</v>
      </c>
      <c r="D18" s="9" t="s">
        <v>268</v>
      </c>
      <c r="E18" s="9" t="s">
        <v>5</v>
      </c>
      <c r="F18" s="9"/>
      <c r="G18" s="105">
        <f>G19</f>
        <v>1985.6999999999998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49"/>
      <c r="Y18" s="46"/>
      <c r="Z18" s="10">
        <f>Z19</f>
        <v>1956.403</v>
      </c>
      <c r="AA18" s="115">
        <f t="shared" si="2"/>
        <v>98.52460089640934</v>
      </c>
      <c r="AB18" s="118"/>
    </row>
    <row r="19" spans="1:28" ht="20.25" customHeight="1" outlineLevel="3" thickBot="1">
      <c r="A19" s="67" t="s">
        <v>139</v>
      </c>
      <c r="B19" s="63">
        <v>951</v>
      </c>
      <c r="C19" s="64" t="s">
        <v>6</v>
      </c>
      <c r="D19" s="64" t="s">
        <v>269</v>
      </c>
      <c r="E19" s="64" t="s">
        <v>5</v>
      </c>
      <c r="F19" s="64"/>
      <c r="G19" s="107">
        <f>G20</f>
        <v>1985.6999999999998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50"/>
      <c r="Y19" s="46"/>
      <c r="Z19" s="107">
        <f>Z20</f>
        <v>1956.403</v>
      </c>
      <c r="AA19" s="115">
        <f t="shared" si="2"/>
        <v>98.52460089640934</v>
      </c>
      <c r="AB19" s="118"/>
    </row>
    <row r="20" spans="1:28" ht="31.5" customHeight="1" outlineLevel="3" thickBot="1">
      <c r="A20" s="5" t="s">
        <v>94</v>
      </c>
      <c r="B20" s="18">
        <v>951</v>
      </c>
      <c r="C20" s="6" t="s">
        <v>6</v>
      </c>
      <c r="D20" s="6" t="s">
        <v>269</v>
      </c>
      <c r="E20" s="6" t="s">
        <v>91</v>
      </c>
      <c r="F20" s="6"/>
      <c r="G20" s="109">
        <f>G21+G22+G23</f>
        <v>1985.6999999999998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50"/>
      <c r="Y20" s="46"/>
      <c r="Z20" s="109">
        <f>Z21+Z22+Z23</f>
        <v>1956.403</v>
      </c>
      <c r="AA20" s="115">
        <f t="shared" si="2"/>
        <v>98.52460089640934</v>
      </c>
      <c r="AB20" s="118"/>
    </row>
    <row r="21" spans="1:28" ht="20.25" customHeight="1" outlineLevel="3" thickBot="1">
      <c r="A21" s="61" t="s">
        <v>263</v>
      </c>
      <c r="B21" s="65">
        <v>951</v>
      </c>
      <c r="C21" s="66" t="s">
        <v>6</v>
      </c>
      <c r="D21" s="66" t="s">
        <v>269</v>
      </c>
      <c r="E21" s="66" t="s">
        <v>92</v>
      </c>
      <c r="F21" s="66"/>
      <c r="G21" s="106">
        <v>1587.3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50"/>
      <c r="Y21" s="46"/>
      <c r="Z21" s="106">
        <v>1583.501</v>
      </c>
      <c r="AA21" s="115">
        <f t="shared" si="2"/>
        <v>99.76066276066277</v>
      </c>
      <c r="AB21" s="118"/>
    </row>
    <row r="22" spans="1:28" ht="48" outlineLevel="4" thickBot="1">
      <c r="A22" s="61" t="s">
        <v>265</v>
      </c>
      <c r="B22" s="65">
        <v>951</v>
      </c>
      <c r="C22" s="66" t="s">
        <v>6</v>
      </c>
      <c r="D22" s="66" t="s">
        <v>269</v>
      </c>
      <c r="E22" s="66" t="s">
        <v>93</v>
      </c>
      <c r="F22" s="66"/>
      <c r="G22" s="106">
        <v>0</v>
      </c>
      <c r="H22" s="27">
        <f aca="true" t="shared" si="5" ref="H22:X22">H24</f>
        <v>1204.8</v>
      </c>
      <c r="I22" s="27">
        <f t="shared" si="5"/>
        <v>1204.8</v>
      </c>
      <c r="J22" s="27">
        <f t="shared" si="5"/>
        <v>1204.8</v>
      </c>
      <c r="K22" s="27">
        <f t="shared" si="5"/>
        <v>1204.8</v>
      </c>
      <c r="L22" s="27">
        <f t="shared" si="5"/>
        <v>1204.8</v>
      </c>
      <c r="M22" s="27">
        <f t="shared" si="5"/>
        <v>1204.8</v>
      </c>
      <c r="N22" s="27">
        <f t="shared" si="5"/>
        <v>1204.8</v>
      </c>
      <c r="O22" s="27">
        <f t="shared" si="5"/>
        <v>1204.8</v>
      </c>
      <c r="P22" s="27">
        <f t="shared" si="5"/>
        <v>1204.8</v>
      </c>
      <c r="Q22" s="27">
        <f t="shared" si="5"/>
        <v>1204.8</v>
      </c>
      <c r="R22" s="27">
        <f t="shared" si="5"/>
        <v>1204.8</v>
      </c>
      <c r="S22" s="27">
        <f t="shared" si="5"/>
        <v>1204.8</v>
      </c>
      <c r="T22" s="27">
        <f t="shared" si="5"/>
        <v>1204.8</v>
      </c>
      <c r="U22" s="27">
        <f t="shared" si="5"/>
        <v>1204.8</v>
      </c>
      <c r="V22" s="27">
        <f t="shared" si="5"/>
        <v>1204.8</v>
      </c>
      <c r="W22" s="27">
        <f t="shared" si="5"/>
        <v>1204.8</v>
      </c>
      <c r="X22" s="51">
        <f t="shared" si="5"/>
        <v>1147.63638</v>
      </c>
      <c r="Y22" s="46" t="e">
        <f t="shared" si="1"/>
        <v>#DIV/0!</v>
      </c>
      <c r="Z22" s="106">
        <v>0</v>
      </c>
      <c r="AA22" s="115">
        <v>0</v>
      </c>
      <c r="AB22" s="118"/>
    </row>
    <row r="23" spans="1:28" ht="48" outlineLevel="4" thickBot="1">
      <c r="A23" s="61" t="s">
        <v>258</v>
      </c>
      <c r="B23" s="65">
        <v>951</v>
      </c>
      <c r="C23" s="66" t="s">
        <v>6</v>
      </c>
      <c r="D23" s="66" t="s">
        <v>269</v>
      </c>
      <c r="E23" s="66" t="s">
        <v>259</v>
      </c>
      <c r="F23" s="66"/>
      <c r="G23" s="106">
        <v>398.4</v>
      </c>
      <c r="H23" s="4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59"/>
      <c r="Y23" s="46"/>
      <c r="Z23" s="106">
        <v>372.902</v>
      </c>
      <c r="AA23" s="115">
        <f t="shared" si="2"/>
        <v>93.59989959839358</v>
      </c>
      <c r="AB23" s="118"/>
    </row>
    <row r="24" spans="1:28" ht="47.25" customHeight="1" outlineLevel="5" thickBot="1">
      <c r="A24" s="8" t="s">
        <v>25</v>
      </c>
      <c r="B24" s="16">
        <v>951</v>
      </c>
      <c r="C24" s="9" t="s">
        <v>17</v>
      </c>
      <c r="D24" s="9" t="s">
        <v>266</v>
      </c>
      <c r="E24" s="9" t="s">
        <v>5</v>
      </c>
      <c r="F24" s="9"/>
      <c r="G24" s="140">
        <f>G25</f>
        <v>3613.027</v>
      </c>
      <c r="H24" s="133">
        <v>1204.8</v>
      </c>
      <c r="I24" s="134">
        <v>1204.8</v>
      </c>
      <c r="J24" s="134">
        <v>1204.8</v>
      </c>
      <c r="K24" s="134">
        <v>1204.8</v>
      </c>
      <c r="L24" s="134">
        <v>1204.8</v>
      </c>
      <c r="M24" s="134">
        <v>1204.8</v>
      </c>
      <c r="N24" s="134">
        <v>1204.8</v>
      </c>
      <c r="O24" s="134">
        <v>1204.8</v>
      </c>
      <c r="P24" s="134">
        <v>1204.8</v>
      </c>
      <c r="Q24" s="134">
        <v>1204.8</v>
      </c>
      <c r="R24" s="134">
        <v>1204.8</v>
      </c>
      <c r="S24" s="134">
        <v>1204.8</v>
      </c>
      <c r="T24" s="134">
        <v>1204.8</v>
      </c>
      <c r="U24" s="134">
        <v>1204.8</v>
      </c>
      <c r="V24" s="134">
        <v>1204.8</v>
      </c>
      <c r="W24" s="135">
        <v>1204.8</v>
      </c>
      <c r="X24" s="136">
        <v>1147.63638</v>
      </c>
      <c r="Y24" s="137">
        <f t="shared" si="1"/>
        <v>31.763847322480565</v>
      </c>
      <c r="Z24" s="140">
        <f>Z25</f>
        <v>3558.8289999999997</v>
      </c>
      <c r="AA24" s="115">
        <f t="shared" si="2"/>
        <v>98.49992817656774</v>
      </c>
      <c r="AB24" s="118"/>
    </row>
    <row r="25" spans="1:28" ht="32.25" outlineLevel="5" thickBot="1">
      <c r="A25" s="80" t="s">
        <v>137</v>
      </c>
      <c r="B25" s="16">
        <v>951</v>
      </c>
      <c r="C25" s="9" t="s">
        <v>17</v>
      </c>
      <c r="D25" s="9" t="s">
        <v>267</v>
      </c>
      <c r="E25" s="9" t="s">
        <v>5</v>
      </c>
      <c r="F25" s="9"/>
      <c r="G25" s="140">
        <f>G26</f>
        <v>3613.027</v>
      </c>
      <c r="H25" s="138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9"/>
      <c r="Y25" s="137"/>
      <c r="Z25" s="140">
        <f>Z26</f>
        <v>3558.8289999999997</v>
      </c>
      <c r="AA25" s="115">
        <f t="shared" si="2"/>
        <v>98.49992817656774</v>
      </c>
      <c r="AB25" s="118"/>
    </row>
    <row r="26" spans="1:28" ht="32.25" outlineLevel="5" thickBot="1">
      <c r="A26" s="80" t="s">
        <v>138</v>
      </c>
      <c r="B26" s="16">
        <v>951</v>
      </c>
      <c r="C26" s="9" t="s">
        <v>17</v>
      </c>
      <c r="D26" s="9" t="s">
        <v>268</v>
      </c>
      <c r="E26" s="9" t="s">
        <v>5</v>
      </c>
      <c r="F26" s="9"/>
      <c r="G26" s="140">
        <f>G27+G41+G47</f>
        <v>3613.027</v>
      </c>
      <c r="H26" s="138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9"/>
      <c r="Y26" s="137"/>
      <c r="Z26" s="140">
        <f>Z27+Z41+Z47</f>
        <v>3558.8289999999997</v>
      </c>
      <c r="AA26" s="115">
        <f t="shared" si="2"/>
        <v>98.49992817656774</v>
      </c>
      <c r="AB26" s="118"/>
    </row>
    <row r="27" spans="1:28" ht="49.5" customHeight="1" outlineLevel="6" thickBot="1">
      <c r="A27" s="81" t="s">
        <v>209</v>
      </c>
      <c r="B27" s="93">
        <v>951</v>
      </c>
      <c r="C27" s="64" t="s">
        <v>17</v>
      </c>
      <c r="D27" s="64" t="s">
        <v>270</v>
      </c>
      <c r="E27" s="64" t="s">
        <v>5</v>
      </c>
      <c r="F27" s="64"/>
      <c r="G27" s="141">
        <f>G28+G32+G38+G35</f>
        <v>1917.7</v>
      </c>
      <c r="H27" s="142" t="e">
        <f aca="true" t="shared" si="6" ref="H27:X27">H28</f>
        <v>#REF!</v>
      </c>
      <c r="I27" s="142" t="e">
        <f t="shared" si="6"/>
        <v>#REF!</v>
      </c>
      <c r="J27" s="142" t="e">
        <f t="shared" si="6"/>
        <v>#REF!</v>
      </c>
      <c r="K27" s="142" t="e">
        <f t="shared" si="6"/>
        <v>#REF!</v>
      </c>
      <c r="L27" s="142" t="e">
        <f t="shared" si="6"/>
        <v>#REF!</v>
      </c>
      <c r="M27" s="142" t="e">
        <f t="shared" si="6"/>
        <v>#REF!</v>
      </c>
      <c r="N27" s="142" t="e">
        <f t="shared" si="6"/>
        <v>#REF!</v>
      </c>
      <c r="O27" s="142" t="e">
        <f t="shared" si="6"/>
        <v>#REF!</v>
      </c>
      <c r="P27" s="142" t="e">
        <f t="shared" si="6"/>
        <v>#REF!</v>
      </c>
      <c r="Q27" s="142" t="e">
        <f t="shared" si="6"/>
        <v>#REF!</v>
      </c>
      <c r="R27" s="142" t="e">
        <f t="shared" si="6"/>
        <v>#REF!</v>
      </c>
      <c r="S27" s="142" t="e">
        <f t="shared" si="6"/>
        <v>#REF!</v>
      </c>
      <c r="T27" s="142" t="e">
        <f t="shared" si="6"/>
        <v>#REF!</v>
      </c>
      <c r="U27" s="142" t="e">
        <f t="shared" si="6"/>
        <v>#REF!</v>
      </c>
      <c r="V27" s="142" t="e">
        <f t="shared" si="6"/>
        <v>#REF!</v>
      </c>
      <c r="W27" s="142" t="e">
        <f t="shared" si="6"/>
        <v>#REF!</v>
      </c>
      <c r="X27" s="143" t="e">
        <f t="shared" si="6"/>
        <v>#REF!</v>
      </c>
      <c r="Y27" s="137" t="e">
        <f>X27/G27*100</f>
        <v>#REF!</v>
      </c>
      <c r="Z27" s="141">
        <f>Z28+Z32+Z38+Z35</f>
        <v>1877.912</v>
      </c>
      <c r="AA27" s="115">
        <f t="shared" si="2"/>
        <v>97.92522292329353</v>
      </c>
      <c r="AB27" s="118"/>
    </row>
    <row r="28" spans="1:28" ht="33" customHeight="1" outlineLevel="6" thickBot="1">
      <c r="A28" s="5" t="s">
        <v>94</v>
      </c>
      <c r="B28" s="18">
        <v>951</v>
      </c>
      <c r="C28" s="6" t="s">
        <v>17</v>
      </c>
      <c r="D28" s="6" t="s">
        <v>270</v>
      </c>
      <c r="E28" s="6" t="s">
        <v>91</v>
      </c>
      <c r="F28" s="6"/>
      <c r="G28" s="134">
        <f>G29+G30+G31</f>
        <v>1879.5</v>
      </c>
      <c r="H28" s="144" t="e">
        <f>H29+H43+#REF!</f>
        <v>#REF!</v>
      </c>
      <c r="I28" s="144" t="e">
        <f>I29+I43+#REF!</f>
        <v>#REF!</v>
      </c>
      <c r="J28" s="144" t="e">
        <f>J29+J43+#REF!</f>
        <v>#REF!</v>
      </c>
      <c r="K28" s="144" t="e">
        <f>K29+K43+#REF!</f>
        <v>#REF!</v>
      </c>
      <c r="L28" s="144" t="e">
        <f>L29+L43+#REF!</f>
        <v>#REF!</v>
      </c>
      <c r="M28" s="144" t="e">
        <f>M29+M43+#REF!</f>
        <v>#REF!</v>
      </c>
      <c r="N28" s="144" t="e">
        <f>N29+N43+#REF!</f>
        <v>#REF!</v>
      </c>
      <c r="O28" s="144" t="e">
        <f>O29+O43+#REF!</f>
        <v>#REF!</v>
      </c>
      <c r="P28" s="144" t="e">
        <f>P29+P43+#REF!</f>
        <v>#REF!</v>
      </c>
      <c r="Q28" s="144" t="e">
        <f>Q29+Q43+#REF!</f>
        <v>#REF!</v>
      </c>
      <c r="R28" s="144" t="e">
        <f>R29+R43+#REF!</f>
        <v>#REF!</v>
      </c>
      <c r="S28" s="144" t="e">
        <f>S29+S43+#REF!</f>
        <v>#REF!</v>
      </c>
      <c r="T28" s="144" t="e">
        <f>T29+T43+#REF!</f>
        <v>#REF!</v>
      </c>
      <c r="U28" s="144" t="e">
        <f>U29+U43+#REF!</f>
        <v>#REF!</v>
      </c>
      <c r="V28" s="144" t="e">
        <f>V29+V43+#REF!</f>
        <v>#REF!</v>
      </c>
      <c r="W28" s="144" t="e">
        <f>W29+W43+#REF!</f>
        <v>#REF!</v>
      </c>
      <c r="X28" s="145" t="e">
        <f>X29+X43+#REF!</f>
        <v>#REF!</v>
      </c>
      <c r="Y28" s="137" t="e">
        <f>X28/G28*100</f>
        <v>#REF!</v>
      </c>
      <c r="Z28" s="134">
        <f>Z29+Z30+Z31</f>
        <v>1839.742</v>
      </c>
      <c r="AA28" s="115">
        <f t="shared" si="2"/>
        <v>97.88465017291833</v>
      </c>
      <c r="AB28" s="118"/>
    </row>
    <row r="29" spans="1:28" ht="32.25" outlineLevel="6" thickBot="1">
      <c r="A29" s="61" t="s">
        <v>263</v>
      </c>
      <c r="B29" s="65">
        <v>951</v>
      </c>
      <c r="C29" s="66" t="s">
        <v>17</v>
      </c>
      <c r="D29" s="66" t="s">
        <v>270</v>
      </c>
      <c r="E29" s="66" t="s">
        <v>92</v>
      </c>
      <c r="F29" s="66"/>
      <c r="G29" s="132">
        <v>1423.5</v>
      </c>
      <c r="H29" s="146">
        <f aca="true" t="shared" si="7" ref="H29:X29">H30</f>
        <v>2414.5</v>
      </c>
      <c r="I29" s="146">
        <f t="shared" si="7"/>
        <v>2414.5</v>
      </c>
      <c r="J29" s="146">
        <f t="shared" si="7"/>
        <v>2414.5</v>
      </c>
      <c r="K29" s="146">
        <f t="shared" si="7"/>
        <v>2414.5</v>
      </c>
      <c r="L29" s="146">
        <f t="shared" si="7"/>
        <v>2414.5</v>
      </c>
      <c r="M29" s="146">
        <f t="shared" si="7"/>
        <v>2414.5</v>
      </c>
      <c r="N29" s="146">
        <f t="shared" si="7"/>
        <v>2414.5</v>
      </c>
      <c r="O29" s="146">
        <f t="shared" si="7"/>
        <v>2414.5</v>
      </c>
      <c r="P29" s="146">
        <f t="shared" si="7"/>
        <v>2414.5</v>
      </c>
      <c r="Q29" s="146">
        <f t="shared" si="7"/>
        <v>2414.5</v>
      </c>
      <c r="R29" s="146">
        <f t="shared" si="7"/>
        <v>2414.5</v>
      </c>
      <c r="S29" s="146">
        <f t="shared" si="7"/>
        <v>2414.5</v>
      </c>
      <c r="T29" s="146">
        <f t="shared" si="7"/>
        <v>2414.5</v>
      </c>
      <c r="U29" s="146">
        <f t="shared" si="7"/>
        <v>2414.5</v>
      </c>
      <c r="V29" s="146">
        <f t="shared" si="7"/>
        <v>2414.5</v>
      </c>
      <c r="W29" s="146">
        <f t="shared" si="7"/>
        <v>2414.5</v>
      </c>
      <c r="X29" s="146">
        <f t="shared" si="7"/>
        <v>1860.127</v>
      </c>
      <c r="Y29" s="137">
        <f>X29/G29*100</f>
        <v>130.6727783631893</v>
      </c>
      <c r="Z29" s="132">
        <v>1404.816</v>
      </c>
      <c r="AA29" s="115">
        <f t="shared" si="2"/>
        <v>98.68746048472076</v>
      </c>
      <c r="AB29" s="118"/>
    </row>
    <row r="30" spans="1:28" ht="48" outlineLevel="6" thickBot="1">
      <c r="A30" s="61" t="s">
        <v>265</v>
      </c>
      <c r="B30" s="65">
        <v>951</v>
      </c>
      <c r="C30" s="66" t="s">
        <v>17</v>
      </c>
      <c r="D30" s="66" t="s">
        <v>270</v>
      </c>
      <c r="E30" s="66" t="s">
        <v>93</v>
      </c>
      <c r="F30" s="66"/>
      <c r="G30" s="132">
        <v>0</v>
      </c>
      <c r="H30" s="133">
        <v>2414.5</v>
      </c>
      <c r="I30" s="134">
        <v>2414.5</v>
      </c>
      <c r="J30" s="134">
        <v>2414.5</v>
      </c>
      <c r="K30" s="134">
        <v>2414.5</v>
      </c>
      <c r="L30" s="134">
        <v>2414.5</v>
      </c>
      <c r="M30" s="134">
        <v>2414.5</v>
      </c>
      <c r="N30" s="134">
        <v>2414.5</v>
      </c>
      <c r="O30" s="134">
        <v>2414.5</v>
      </c>
      <c r="P30" s="134">
        <v>2414.5</v>
      </c>
      <c r="Q30" s="134">
        <v>2414.5</v>
      </c>
      <c r="R30" s="134">
        <v>2414.5</v>
      </c>
      <c r="S30" s="134">
        <v>2414.5</v>
      </c>
      <c r="T30" s="134">
        <v>2414.5</v>
      </c>
      <c r="U30" s="134">
        <v>2414.5</v>
      </c>
      <c r="V30" s="134">
        <v>2414.5</v>
      </c>
      <c r="W30" s="135">
        <v>2414.5</v>
      </c>
      <c r="X30" s="136">
        <v>1860.127</v>
      </c>
      <c r="Y30" s="137" t="e">
        <f>X30/G30*100</f>
        <v>#DIV/0!</v>
      </c>
      <c r="Z30" s="132">
        <v>0</v>
      </c>
      <c r="AA30" s="115">
        <v>0</v>
      </c>
      <c r="AB30" s="118"/>
    </row>
    <row r="31" spans="1:28" ht="48" outlineLevel="6" thickBot="1">
      <c r="A31" s="61" t="s">
        <v>258</v>
      </c>
      <c r="B31" s="65">
        <v>951</v>
      </c>
      <c r="C31" s="66" t="s">
        <v>17</v>
      </c>
      <c r="D31" s="66" t="s">
        <v>270</v>
      </c>
      <c r="E31" s="66" t="s">
        <v>259</v>
      </c>
      <c r="F31" s="66"/>
      <c r="G31" s="132">
        <v>456</v>
      </c>
      <c r="H31" s="138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9"/>
      <c r="Y31" s="137"/>
      <c r="Z31" s="132">
        <v>434.926</v>
      </c>
      <c r="AA31" s="115">
        <f t="shared" si="2"/>
        <v>95.37850877192983</v>
      </c>
      <c r="AB31" s="118"/>
    </row>
    <row r="32" spans="1:28" ht="32.25" outlineLevel="6" thickBot="1">
      <c r="A32" s="5" t="s">
        <v>101</v>
      </c>
      <c r="B32" s="18">
        <v>951</v>
      </c>
      <c r="C32" s="6" t="s">
        <v>17</v>
      </c>
      <c r="D32" s="6" t="s">
        <v>270</v>
      </c>
      <c r="E32" s="6" t="s">
        <v>95</v>
      </c>
      <c r="F32" s="6"/>
      <c r="G32" s="134">
        <f>G33+G34</f>
        <v>0</v>
      </c>
      <c r="H32" s="138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9"/>
      <c r="Y32" s="137"/>
      <c r="Z32" s="134">
        <f>Z33+Z34</f>
        <v>0</v>
      </c>
      <c r="AA32" s="115">
        <v>0</v>
      </c>
      <c r="AB32" s="118"/>
    </row>
    <row r="33" spans="1:28" ht="32.25" outlineLevel="6" thickBot="1">
      <c r="A33" s="61" t="s">
        <v>102</v>
      </c>
      <c r="B33" s="65">
        <v>951</v>
      </c>
      <c r="C33" s="66" t="s">
        <v>17</v>
      </c>
      <c r="D33" s="66" t="s">
        <v>270</v>
      </c>
      <c r="E33" s="66" t="s">
        <v>96</v>
      </c>
      <c r="F33" s="66"/>
      <c r="G33" s="132">
        <v>0</v>
      </c>
      <c r="H33" s="138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9"/>
      <c r="Y33" s="137"/>
      <c r="Z33" s="132">
        <v>0</v>
      </c>
      <c r="AA33" s="115">
        <v>0</v>
      </c>
      <c r="AB33" s="118"/>
    </row>
    <row r="34" spans="1:28" ht="32.25" outlineLevel="6" thickBot="1">
      <c r="A34" s="61" t="s">
        <v>103</v>
      </c>
      <c r="B34" s="65">
        <v>951</v>
      </c>
      <c r="C34" s="66" t="s">
        <v>17</v>
      </c>
      <c r="D34" s="66" t="s">
        <v>270</v>
      </c>
      <c r="E34" s="66" t="s">
        <v>97</v>
      </c>
      <c r="F34" s="66"/>
      <c r="G34" s="132">
        <v>0</v>
      </c>
      <c r="H34" s="138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9"/>
      <c r="Y34" s="137"/>
      <c r="Z34" s="132">
        <v>0</v>
      </c>
      <c r="AA34" s="115">
        <v>0</v>
      </c>
      <c r="AB34" s="118"/>
    </row>
    <row r="35" spans="1:28" ht="16.5" outlineLevel="6" thickBot="1">
      <c r="A35" s="5" t="s">
        <v>366</v>
      </c>
      <c r="B35" s="18">
        <v>951</v>
      </c>
      <c r="C35" s="6" t="s">
        <v>17</v>
      </c>
      <c r="D35" s="6" t="s">
        <v>270</v>
      </c>
      <c r="E35" s="6" t="s">
        <v>367</v>
      </c>
      <c r="F35" s="6"/>
      <c r="G35" s="134">
        <f>G36+G37</f>
        <v>35.5</v>
      </c>
      <c r="H35" s="138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9"/>
      <c r="Y35" s="137"/>
      <c r="Z35" s="134">
        <f>Z36+Z37</f>
        <v>35.5</v>
      </c>
      <c r="AA35" s="115">
        <f t="shared" si="2"/>
        <v>100</v>
      </c>
      <c r="AB35" s="118"/>
    </row>
    <row r="36" spans="1:28" ht="16.5" outlineLevel="6" thickBot="1">
      <c r="A36" s="61" t="s">
        <v>368</v>
      </c>
      <c r="B36" s="65">
        <v>951</v>
      </c>
      <c r="C36" s="66" t="s">
        <v>17</v>
      </c>
      <c r="D36" s="66" t="s">
        <v>270</v>
      </c>
      <c r="E36" s="66" t="s">
        <v>369</v>
      </c>
      <c r="F36" s="66"/>
      <c r="G36" s="132">
        <v>35.5</v>
      </c>
      <c r="H36" s="138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9"/>
      <c r="Y36" s="137"/>
      <c r="Z36" s="132">
        <v>35.5</v>
      </c>
      <c r="AA36" s="115">
        <f t="shared" si="2"/>
        <v>100</v>
      </c>
      <c r="AB36" s="118"/>
    </row>
    <row r="37" spans="1:28" ht="16.5" outlineLevel="6" thickBot="1">
      <c r="A37" s="61" t="s">
        <v>227</v>
      </c>
      <c r="B37" s="65">
        <v>951</v>
      </c>
      <c r="C37" s="66" t="s">
        <v>17</v>
      </c>
      <c r="D37" s="66" t="s">
        <v>270</v>
      </c>
      <c r="E37" s="66" t="s">
        <v>226</v>
      </c>
      <c r="F37" s="66"/>
      <c r="G37" s="132">
        <v>0</v>
      </c>
      <c r="H37" s="138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9"/>
      <c r="Y37" s="137"/>
      <c r="Z37" s="132">
        <v>0</v>
      </c>
      <c r="AA37" s="115">
        <v>0</v>
      </c>
      <c r="AB37" s="118"/>
    </row>
    <row r="38" spans="1:28" ht="16.5" outlineLevel="6" thickBot="1">
      <c r="A38" s="5" t="s">
        <v>104</v>
      </c>
      <c r="B38" s="18">
        <v>951</v>
      </c>
      <c r="C38" s="6" t="s">
        <v>17</v>
      </c>
      <c r="D38" s="6" t="s">
        <v>270</v>
      </c>
      <c r="E38" s="6" t="s">
        <v>98</v>
      </c>
      <c r="F38" s="6"/>
      <c r="G38" s="134">
        <f>G39+G40</f>
        <v>2.7</v>
      </c>
      <c r="H38" s="138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9"/>
      <c r="Y38" s="137"/>
      <c r="Z38" s="134">
        <f>Z39+Z40</f>
        <v>2.67</v>
      </c>
      <c r="AA38" s="115">
        <f t="shared" si="2"/>
        <v>98.88888888888889</v>
      </c>
      <c r="AB38" s="118"/>
    </row>
    <row r="39" spans="1:28" ht="32.25" outlineLevel="6" thickBot="1">
      <c r="A39" s="61" t="s">
        <v>105</v>
      </c>
      <c r="B39" s="65">
        <v>951</v>
      </c>
      <c r="C39" s="66" t="s">
        <v>17</v>
      </c>
      <c r="D39" s="66" t="s">
        <v>270</v>
      </c>
      <c r="E39" s="66" t="s">
        <v>99</v>
      </c>
      <c r="F39" s="66"/>
      <c r="G39" s="132">
        <v>0</v>
      </c>
      <c r="H39" s="138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9"/>
      <c r="Y39" s="137"/>
      <c r="Z39" s="132">
        <v>0</v>
      </c>
      <c r="AA39" s="115">
        <v>0</v>
      </c>
      <c r="AB39" s="118"/>
    </row>
    <row r="40" spans="1:28" ht="16.5" outlineLevel="6" thickBot="1">
      <c r="A40" s="61" t="s">
        <v>106</v>
      </c>
      <c r="B40" s="65">
        <v>951</v>
      </c>
      <c r="C40" s="66" t="s">
        <v>17</v>
      </c>
      <c r="D40" s="66" t="s">
        <v>270</v>
      </c>
      <c r="E40" s="66" t="s">
        <v>100</v>
      </c>
      <c r="F40" s="66"/>
      <c r="G40" s="132">
        <v>2.7</v>
      </c>
      <c r="H40" s="138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9"/>
      <c r="Y40" s="137"/>
      <c r="Z40" s="132">
        <v>2.67</v>
      </c>
      <c r="AA40" s="115">
        <f t="shared" si="2"/>
        <v>98.88888888888889</v>
      </c>
      <c r="AB40" s="118"/>
    </row>
    <row r="41" spans="1:28" ht="32.25" outlineLevel="6" thickBot="1">
      <c r="A41" s="67" t="s">
        <v>140</v>
      </c>
      <c r="B41" s="63">
        <v>951</v>
      </c>
      <c r="C41" s="64" t="s">
        <v>17</v>
      </c>
      <c r="D41" s="64" t="s">
        <v>271</v>
      </c>
      <c r="E41" s="64" t="s">
        <v>5</v>
      </c>
      <c r="F41" s="64"/>
      <c r="G41" s="141">
        <f>G42</f>
        <v>1695.3</v>
      </c>
      <c r="H41" s="138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9"/>
      <c r="Y41" s="137"/>
      <c r="Z41" s="141">
        <f>Z42</f>
        <v>1680.8899999999999</v>
      </c>
      <c r="AA41" s="115">
        <f t="shared" si="2"/>
        <v>99.1500029493305</v>
      </c>
      <c r="AB41" s="118"/>
    </row>
    <row r="42" spans="1:28" ht="32.25" outlineLevel="6" thickBot="1">
      <c r="A42" s="5" t="s">
        <v>94</v>
      </c>
      <c r="B42" s="18">
        <v>951</v>
      </c>
      <c r="C42" s="6" t="s">
        <v>17</v>
      </c>
      <c r="D42" s="6" t="s">
        <v>271</v>
      </c>
      <c r="E42" s="6" t="s">
        <v>91</v>
      </c>
      <c r="F42" s="6"/>
      <c r="G42" s="134">
        <f>G43+G44+G46+G45</f>
        <v>1695.3</v>
      </c>
      <c r="H42" s="138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9"/>
      <c r="Y42" s="137"/>
      <c r="Z42" s="134">
        <f>Z43+Z44+Z46+Z45</f>
        <v>1680.8899999999999</v>
      </c>
      <c r="AA42" s="115">
        <f t="shared" si="2"/>
        <v>99.1500029493305</v>
      </c>
      <c r="AB42" s="118"/>
    </row>
    <row r="43" spans="1:28" ht="18" customHeight="1" outlineLevel="6" thickBot="1">
      <c r="A43" s="61" t="s">
        <v>263</v>
      </c>
      <c r="B43" s="65">
        <v>951</v>
      </c>
      <c r="C43" s="66" t="s">
        <v>17</v>
      </c>
      <c r="D43" s="66" t="s">
        <v>271</v>
      </c>
      <c r="E43" s="66" t="s">
        <v>92</v>
      </c>
      <c r="F43" s="66"/>
      <c r="G43" s="132">
        <v>1199</v>
      </c>
      <c r="H43" s="146">
        <f aca="true" t="shared" si="8" ref="H43:X43">H44</f>
        <v>1331.7</v>
      </c>
      <c r="I43" s="146">
        <f t="shared" si="8"/>
        <v>1331.7</v>
      </c>
      <c r="J43" s="146">
        <f t="shared" si="8"/>
        <v>1331.7</v>
      </c>
      <c r="K43" s="146">
        <f t="shared" si="8"/>
        <v>1331.7</v>
      </c>
      <c r="L43" s="146">
        <f t="shared" si="8"/>
        <v>1331.7</v>
      </c>
      <c r="M43" s="146">
        <f t="shared" si="8"/>
        <v>1331.7</v>
      </c>
      <c r="N43" s="146">
        <f t="shared" si="8"/>
        <v>1331.7</v>
      </c>
      <c r="O43" s="146">
        <f t="shared" si="8"/>
        <v>1331.7</v>
      </c>
      <c r="P43" s="146">
        <f t="shared" si="8"/>
        <v>1331.7</v>
      </c>
      <c r="Q43" s="146">
        <f t="shared" si="8"/>
        <v>1331.7</v>
      </c>
      <c r="R43" s="146">
        <f t="shared" si="8"/>
        <v>1331.7</v>
      </c>
      <c r="S43" s="146">
        <f t="shared" si="8"/>
        <v>1331.7</v>
      </c>
      <c r="T43" s="146">
        <f t="shared" si="8"/>
        <v>1331.7</v>
      </c>
      <c r="U43" s="146">
        <f t="shared" si="8"/>
        <v>1331.7</v>
      </c>
      <c r="V43" s="146">
        <f t="shared" si="8"/>
        <v>1331.7</v>
      </c>
      <c r="W43" s="146">
        <f t="shared" si="8"/>
        <v>1331.7</v>
      </c>
      <c r="X43" s="147">
        <f t="shared" si="8"/>
        <v>874.3892</v>
      </c>
      <c r="Y43" s="137">
        <f>X43/G43*100</f>
        <v>72.9265387823186</v>
      </c>
      <c r="Z43" s="132">
        <v>1198.639</v>
      </c>
      <c r="AA43" s="115">
        <f t="shared" si="2"/>
        <v>99.96989157631359</v>
      </c>
      <c r="AB43" s="118"/>
    </row>
    <row r="44" spans="1:28" ht="48" outlineLevel="6" thickBot="1">
      <c r="A44" s="61" t="s">
        <v>265</v>
      </c>
      <c r="B44" s="65">
        <v>951</v>
      </c>
      <c r="C44" s="66" t="s">
        <v>17</v>
      </c>
      <c r="D44" s="66" t="s">
        <v>271</v>
      </c>
      <c r="E44" s="66" t="s">
        <v>93</v>
      </c>
      <c r="F44" s="66"/>
      <c r="G44" s="132">
        <v>0</v>
      </c>
      <c r="H44" s="133">
        <v>1331.7</v>
      </c>
      <c r="I44" s="134">
        <v>1331.7</v>
      </c>
      <c r="J44" s="134">
        <v>1331.7</v>
      </c>
      <c r="K44" s="134">
        <v>1331.7</v>
      </c>
      <c r="L44" s="134">
        <v>1331.7</v>
      </c>
      <c r="M44" s="134">
        <v>1331.7</v>
      </c>
      <c r="N44" s="134">
        <v>1331.7</v>
      </c>
      <c r="O44" s="134">
        <v>1331.7</v>
      </c>
      <c r="P44" s="134">
        <v>1331.7</v>
      </c>
      <c r="Q44" s="134">
        <v>1331.7</v>
      </c>
      <c r="R44" s="134">
        <v>1331.7</v>
      </c>
      <c r="S44" s="134">
        <v>1331.7</v>
      </c>
      <c r="T44" s="134">
        <v>1331.7</v>
      </c>
      <c r="U44" s="134">
        <v>1331.7</v>
      </c>
      <c r="V44" s="134">
        <v>1331.7</v>
      </c>
      <c r="W44" s="135">
        <v>1331.7</v>
      </c>
      <c r="X44" s="136">
        <v>874.3892</v>
      </c>
      <c r="Y44" s="137" t="e">
        <f>X44/G44*100</f>
        <v>#DIV/0!</v>
      </c>
      <c r="Z44" s="132">
        <v>0</v>
      </c>
      <c r="AA44" s="115">
        <v>0</v>
      </c>
      <c r="AB44" s="118"/>
    </row>
    <row r="45" spans="1:28" ht="32.25" outlineLevel="6" thickBot="1">
      <c r="A45" s="61" t="s">
        <v>109</v>
      </c>
      <c r="B45" s="65">
        <v>951</v>
      </c>
      <c r="C45" s="66" t="s">
        <v>17</v>
      </c>
      <c r="D45" s="66" t="s">
        <v>271</v>
      </c>
      <c r="E45" s="66" t="s">
        <v>370</v>
      </c>
      <c r="F45" s="66"/>
      <c r="G45" s="132">
        <v>173</v>
      </c>
      <c r="H45" s="138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9"/>
      <c r="Y45" s="137"/>
      <c r="Z45" s="132">
        <v>173</v>
      </c>
      <c r="AA45" s="115">
        <f t="shared" si="2"/>
        <v>100</v>
      </c>
      <c r="AB45" s="118"/>
    </row>
    <row r="46" spans="1:28" ht="48" outlineLevel="6" thickBot="1">
      <c r="A46" s="61" t="s">
        <v>258</v>
      </c>
      <c r="B46" s="65">
        <v>951</v>
      </c>
      <c r="C46" s="66" t="s">
        <v>17</v>
      </c>
      <c r="D46" s="66" t="s">
        <v>271</v>
      </c>
      <c r="E46" s="66" t="s">
        <v>259</v>
      </c>
      <c r="F46" s="66"/>
      <c r="G46" s="132">
        <v>323.3</v>
      </c>
      <c r="H46" s="138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9"/>
      <c r="Y46" s="137"/>
      <c r="Z46" s="132">
        <v>309.251</v>
      </c>
      <c r="AA46" s="115">
        <f t="shared" si="2"/>
        <v>95.65450046396535</v>
      </c>
      <c r="AB46" s="118"/>
    </row>
    <row r="47" spans="1:28" ht="19.5" customHeight="1" outlineLevel="6" thickBot="1">
      <c r="A47" s="67" t="s">
        <v>143</v>
      </c>
      <c r="B47" s="63">
        <v>951</v>
      </c>
      <c r="C47" s="64" t="s">
        <v>17</v>
      </c>
      <c r="D47" s="64" t="s">
        <v>272</v>
      </c>
      <c r="E47" s="64" t="s">
        <v>5</v>
      </c>
      <c r="F47" s="64"/>
      <c r="G47" s="141">
        <f>G48+G49</f>
        <v>0.027</v>
      </c>
      <c r="H47" s="138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8"/>
      <c r="Y47" s="137"/>
      <c r="Z47" s="141">
        <f>Z48+Z49</f>
        <v>0.027</v>
      </c>
      <c r="AA47" s="115">
        <f t="shared" si="2"/>
        <v>100</v>
      </c>
      <c r="AB47" s="118"/>
    </row>
    <row r="48" spans="1:28" ht="21" customHeight="1" outlineLevel="6" thickBot="1">
      <c r="A48" s="111" t="s">
        <v>112</v>
      </c>
      <c r="B48" s="117">
        <v>951</v>
      </c>
      <c r="C48" s="112" t="s">
        <v>17</v>
      </c>
      <c r="D48" s="112" t="s">
        <v>272</v>
      </c>
      <c r="E48" s="112" t="s">
        <v>228</v>
      </c>
      <c r="F48" s="112"/>
      <c r="G48" s="148">
        <v>0</v>
      </c>
      <c r="H48" s="149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49"/>
      <c r="Y48" s="151"/>
      <c r="Z48" s="148">
        <v>0</v>
      </c>
      <c r="AA48" s="115">
        <v>0</v>
      </c>
      <c r="AB48" s="118"/>
    </row>
    <row r="49" spans="1:28" ht="21" customHeight="1" outlineLevel="6" thickBot="1">
      <c r="A49" s="111" t="s">
        <v>371</v>
      </c>
      <c r="B49" s="117">
        <v>951</v>
      </c>
      <c r="C49" s="112" t="s">
        <v>17</v>
      </c>
      <c r="D49" s="112" t="s">
        <v>272</v>
      </c>
      <c r="E49" s="112" t="s">
        <v>372</v>
      </c>
      <c r="F49" s="112"/>
      <c r="G49" s="148">
        <v>0.027</v>
      </c>
      <c r="H49" s="149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49"/>
      <c r="Y49" s="151"/>
      <c r="Z49" s="148">
        <v>0.027</v>
      </c>
      <c r="AA49" s="115">
        <f t="shared" si="2"/>
        <v>100</v>
      </c>
      <c r="AB49" s="118"/>
    </row>
    <row r="50" spans="1:28" ht="51" customHeight="1" outlineLevel="6" thickBot="1">
      <c r="A50" s="8" t="s">
        <v>26</v>
      </c>
      <c r="B50" s="16">
        <v>951</v>
      </c>
      <c r="C50" s="9" t="s">
        <v>7</v>
      </c>
      <c r="D50" s="9" t="s">
        <v>266</v>
      </c>
      <c r="E50" s="9" t="s">
        <v>5</v>
      </c>
      <c r="F50" s="9"/>
      <c r="G50" s="140">
        <f>G51</f>
        <v>7546.892999999999</v>
      </c>
      <c r="H50" s="133">
        <v>96</v>
      </c>
      <c r="I50" s="134">
        <v>96</v>
      </c>
      <c r="J50" s="134">
        <v>96</v>
      </c>
      <c r="K50" s="134">
        <v>96</v>
      </c>
      <c r="L50" s="134">
        <v>96</v>
      </c>
      <c r="M50" s="134">
        <v>96</v>
      </c>
      <c r="N50" s="134">
        <v>96</v>
      </c>
      <c r="O50" s="134">
        <v>96</v>
      </c>
      <c r="P50" s="134">
        <v>96</v>
      </c>
      <c r="Q50" s="134">
        <v>96</v>
      </c>
      <c r="R50" s="134">
        <v>96</v>
      </c>
      <c r="S50" s="134">
        <v>96</v>
      </c>
      <c r="T50" s="134">
        <v>96</v>
      </c>
      <c r="U50" s="134">
        <v>96</v>
      </c>
      <c r="V50" s="134">
        <v>96</v>
      </c>
      <c r="W50" s="135">
        <v>96</v>
      </c>
      <c r="X50" s="136">
        <v>141</v>
      </c>
      <c r="Y50" s="137">
        <f>X50/G50*100</f>
        <v>1.8683185252527101</v>
      </c>
      <c r="Z50" s="140">
        <f>Z51</f>
        <v>7373.948</v>
      </c>
      <c r="AA50" s="115">
        <f t="shared" si="2"/>
        <v>97.70839469964662</v>
      </c>
      <c r="AB50" s="118"/>
    </row>
    <row r="51" spans="1:28" ht="32.25" outlineLevel="6" thickBot="1">
      <c r="A51" s="80" t="s">
        <v>137</v>
      </c>
      <c r="B51" s="16">
        <v>951</v>
      </c>
      <c r="C51" s="9" t="s">
        <v>7</v>
      </c>
      <c r="D51" s="9" t="s">
        <v>267</v>
      </c>
      <c r="E51" s="9" t="s">
        <v>5</v>
      </c>
      <c r="F51" s="9"/>
      <c r="G51" s="140">
        <f>G52</f>
        <v>7546.892999999999</v>
      </c>
      <c r="H51" s="138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9"/>
      <c r="Y51" s="137"/>
      <c r="Z51" s="140">
        <f>Z52</f>
        <v>7373.948</v>
      </c>
      <c r="AA51" s="115">
        <f t="shared" si="2"/>
        <v>97.70839469964662</v>
      </c>
      <c r="AB51" s="118"/>
    </row>
    <row r="52" spans="1:28" ht="34.5" customHeight="1" outlineLevel="3" thickBot="1">
      <c r="A52" s="80" t="s">
        <v>138</v>
      </c>
      <c r="B52" s="16">
        <v>951</v>
      </c>
      <c r="C52" s="9" t="s">
        <v>7</v>
      </c>
      <c r="D52" s="9" t="s">
        <v>268</v>
      </c>
      <c r="E52" s="9" t="s">
        <v>5</v>
      </c>
      <c r="F52" s="9"/>
      <c r="G52" s="140">
        <f>G53</f>
        <v>7546.892999999999</v>
      </c>
      <c r="H52" s="142">
        <f aca="true" t="shared" si="9" ref="H52:X54">H53</f>
        <v>8918.7</v>
      </c>
      <c r="I52" s="142">
        <f t="shared" si="9"/>
        <v>8918.7</v>
      </c>
      <c r="J52" s="142">
        <f t="shared" si="9"/>
        <v>8918.7</v>
      </c>
      <c r="K52" s="142">
        <f t="shared" si="9"/>
        <v>8918.7</v>
      </c>
      <c r="L52" s="142">
        <f t="shared" si="9"/>
        <v>8918.7</v>
      </c>
      <c r="M52" s="142">
        <f t="shared" si="9"/>
        <v>8918.7</v>
      </c>
      <c r="N52" s="142">
        <f t="shared" si="9"/>
        <v>8918.7</v>
      </c>
      <c r="O52" s="142">
        <f t="shared" si="9"/>
        <v>8918.7</v>
      </c>
      <c r="P52" s="142">
        <f t="shared" si="9"/>
        <v>8918.7</v>
      </c>
      <c r="Q52" s="142">
        <f t="shared" si="9"/>
        <v>8918.7</v>
      </c>
      <c r="R52" s="142">
        <f t="shared" si="9"/>
        <v>8918.7</v>
      </c>
      <c r="S52" s="142">
        <f t="shared" si="9"/>
        <v>8918.7</v>
      </c>
      <c r="T52" s="142">
        <f t="shared" si="9"/>
        <v>8918.7</v>
      </c>
      <c r="U52" s="142">
        <f t="shared" si="9"/>
        <v>8918.7</v>
      </c>
      <c r="V52" s="142">
        <f t="shared" si="9"/>
        <v>8918.7</v>
      </c>
      <c r="W52" s="142">
        <f t="shared" si="9"/>
        <v>8918.7</v>
      </c>
      <c r="X52" s="143">
        <f t="shared" si="9"/>
        <v>5600.44265</v>
      </c>
      <c r="Y52" s="137">
        <f>X52/G52*100</f>
        <v>74.20858689794596</v>
      </c>
      <c r="Z52" s="140">
        <f>Z53</f>
        <v>7373.948</v>
      </c>
      <c r="AA52" s="115">
        <f t="shared" si="2"/>
        <v>97.70839469964662</v>
      </c>
      <c r="AB52" s="118"/>
    </row>
    <row r="53" spans="1:28" ht="49.5" customHeight="1" outlineLevel="3" thickBot="1">
      <c r="A53" s="81" t="s">
        <v>209</v>
      </c>
      <c r="B53" s="63">
        <v>951</v>
      </c>
      <c r="C53" s="64" t="s">
        <v>7</v>
      </c>
      <c r="D53" s="64" t="s">
        <v>270</v>
      </c>
      <c r="E53" s="64" t="s">
        <v>5</v>
      </c>
      <c r="F53" s="64"/>
      <c r="G53" s="141">
        <f>G54+G58+G61</f>
        <v>7546.892999999999</v>
      </c>
      <c r="H53" s="144">
        <f t="shared" si="9"/>
        <v>8918.7</v>
      </c>
      <c r="I53" s="144">
        <f t="shared" si="9"/>
        <v>8918.7</v>
      </c>
      <c r="J53" s="144">
        <f t="shared" si="9"/>
        <v>8918.7</v>
      </c>
      <c r="K53" s="144">
        <f t="shared" si="9"/>
        <v>8918.7</v>
      </c>
      <c r="L53" s="144">
        <f t="shared" si="9"/>
        <v>8918.7</v>
      </c>
      <c r="M53" s="144">
        <f t="shared" si="9"/>
        <v>8918.7</v>
      </c>
      <c r="N53" s="144">
        <f t="shared" si="9"/>
        <v>8918.7</v>
      </c>
      <c r="O53" s="144">
        <f t="shared" si="9"/>
        <v>8918.7</v>
      </c>
      <c r="P53" s="144">
        <f t="shared" si="9"/>
        <v>8918.7</v>
      </c>
      <c r="Q53" s="144">
        <f t="shared" si="9"/>
        <v>8918.7</v>
      </c>
      <c r="R53" s="144">
        <f t="shared" si="9"/>
        <v>8918.7</v>
      </c>
      <c r="S53" s="144">
        <f t="shared" si="9"/>
        <v>8918.7</v>
      </c>
      <c r="T53" s="144">
        <f t="shared" si="9"/>
        <v>8918.7</v>
      </c>
      <c r="U53" s="144">
        <f t="shared" si="9"/>
        <v>8918.7</v>
      </c>
      <c r="V53" s="144">
        <f t="shared" si="9"/>
        <v>8918.7</v>
      </c>
      <c r="W53" s="144">
        <f t="shared" si="9"/>
        <v>8918.7</v>
      </c>
      <c r="X53" s="145">
        <f t="shared" si="9"/>
        <v>5600.44265</v>
      </c>
      <c r="Y53" s="137">
        <f>X53/G53*100</f>
        <v>74.20858689794596</v>
      </c>
      <c r="Z53" s="141">
        <f>Z54+Z58+Z61</f>
        <v>7373.948</v>
      </c>
      <c r="AA53" s="115">
        <f t="shared" si="2"/>
        <v>97.70839469964662</v>
      </c>
      <c r="AB53" s="118"/>
    </row>
    <row r="54" spans="1:28" ht="32.25" outlineLevel="4" thickBot="1">
      <c r="A54" s="5" t="s">
        <v>94</v>
      </c>
      <c r="B54" s="18">
        <v>951</v>
      </c>
      <c r="C54" s="6" t="s">
        <v>7</v>
      </c>
      <c r="D54" s="6" t="s">
        <v>270</v>
      </c>
      <c r="E54" s="6" t="s">
        <v>91</v>
      </c>
      <c r="F54" s="6"/>
      <c r="G54" s="134">
        <f>G55+G56+G57</f>
        <v>7398.084999999999</v>
      </c>
      <c r="H54" s="146">
        <f t="shared" si="9"/>
        <v>8918.7</v>
      </c>
      <c r="I54" s="146">
        <f t="shared" si="9"/>
        <v>8918.7</v>
      </c>
      <c r="J54" s="146">
        <f t="shared" si="9"/>
        <v>8918.7</v>
      </c>
      <c r="K54" s="146">
        <f t="shared" si="9"/>
        <v>8918.7</v>
      </c>
      <c r="L54" s="146">
        <f t="shared" si="9"/>
        <v>8918.7</v>
      </c>
      <c r="M54" s="146">
        <f t="shared" si="9"/>
        <v>8918.7</v>
      </c>
      <c r="N54" s="146">
        <f t="shared" si="9"/>
        <v>8918.7</v>
      </c>
      <c r="O54" s="146">
        <f t="shared" si="9"/>
        <v>8918.7</v>
      </c>
      <c r="P54" s="146">
        <f t="shared" si="9"/>
        <v>8918.7</v>
      </c>
      <c r="Q54" s="146">
        <f t="shared" si="9"/>
        <v>8918.7</v>
      </c>
      <c r="R54" s="146">
        <f t="shared" si="9"/>
        <v>8918.7</v>
      </c>
      <c r="S54" s="146">
        <f t="shared" si="9"/>
        <v>8918.7</v>
      </c>
      <c r="T54" s="146">
        <f t="shared" si="9"/>
        <v>8918.7</v>
      </c>
      <c r="U54" s="146">
        <f t="shared" si="9"/>
        <v>8918.7</v>
      </c>
      <c r="V54" s="146">
        <f t="shared" si="9"/>
        <v>8918.7</v>
      </c>
      <c r="W54" s="146">
        <f t="shared" si="9"/>
        <v>8918.7</v>
      </c>
      <c r="X54" s="146">
        <f t="shared" si="9"/>
        <v>5600.44265</v>
      </c>
      <c r="Y54" s="137">
        <f>X54/G54*100</f>
        <v>75.70124768774623</v>
      </c>
      <c r="Z54" s="134">
        <f>Z55+Z56+Z57</f>
        <v>7233.652</v>
      </c>
      <c r="AA54" s="115">
        <f t="shared" si="2"/>
        <v>97.77735724853122</v>
      </c>
      <c r="AB54" s="118"/>
    </row>
    <row r="55" spans="1:28" ht="32.25" outlineLevel="5" thickBot="1">
      <c r="A55" s="61" t="s">
        <v>263</v>
      </c>
      <c r="B55" s="65">
        <v>951</v>
      </c>
      <c r="C55" s="66" t="s">
        <v>7</v>
      </c>
      <c r="D55" s="66" t="s">
        <v>270</v>
      </c>
      <c r="E55" s="66" t="s">
        <v>92</v>
      </c>
      <c r="F55" s="66"/>
      <c r="G55" s="132">
        <v>5620.085</v>
      </c>
      <c r="H55" s="133">
        <v>8918.7</v>
      </c>
      <c r="I55" s="134">
        <v>8918.7</v>
      </c>
      <c r="J55" s="134">
        <v>8918.7</v>
      </c>
      <c r="K55" s="134">
        <v>8918.7</v>
      </c>
      <c r="L55" s="134">
        <v>8918.7</v>
      </c>
      <c r="M55" s="134">
        <v>8918.7</v>
      </c>
      <c r="N55" s="134">
        <v>8918.7</v>
      </c>
      <c r="O55" s="134">
        <v>8918.7</v>
      </c>
      <c r="P55" s="134">
        <v>8918.7</v>
      </c>
      <c r="Q55" s="134">
        <v>8918.7</v>
      </c>
      <c r="R55" s="134">
        <v>8918.7</v>
      </c>
      <c r="S55" s="134">
        <v>8918.7</v>
      </c>
      <c r="T55" s="134">
        <v>8918.7</v>
      </c>
      <c r="U55" s="134">
        <v>8918.7</v>
      </c>
      <c r="V55" s="134">
        <v>8918.7</v>
      </c>
      <c r="W55" s="135">
        <v>8918.7</v>
      </c>
      <c r="X55" s="136">
        <v>5600.44265</v>
      </c>
      <c r="Y55" s="137">
        <f>X55/G55*100</f>
        <v>99.65049727895574</v>
      </c>
      <c r="Z55" s="132">
        <v>5604.493</v>
      </c>
      <c r="AA55" s="115">
        <f t="shared" si="2"/>
        <v>99.72256647363875</v>
      </c>
      <c r="AB55" s="118"/>
    </row>
    <row r="56" spans="1:28" ht="31.5" customHeight="1" outlineLevel="5" thickBot="1">
      <c r="A56" s="61" t="s">
        <v>265</v>
      </c>
      <c r="B56" s="65">
        <v>951</v>
      </c>
      <c r="C56" s="66" t="s">
        <v>7</v>
      </c>
      <c r="D56" s="66" t="s">
        <v>270</v>
      </c>
      <c r="E56" s="66" t="s">
        <v>93</v>
      </c>
      <c r="F56" s="66"/>
      <c r="G56" s="132">
        <v>10.284</v>
      </c>
      <c r="H56" s="138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9"/>
      <c r="Y56" s="137"/>
      <c r="Z56" s="132">
        <v>9.824</v>
      </c>
      <c r="AA56" s="115">
        <f t="shared" si="2"/>
        <v>95.52703228315829</v>
      </c>
      <c r="AB56" s="118"/>
    </row>
    <row r="57" spans="1:28" ht="48" outlineLevel="5" thickBot="1">
      <c r="A57" s="61" t="s">
        <v>258</v>
      </c>
      <c r="B57" s="65">
        <v>951</v>
      </c>
      <c r="C57" s="66" t="s">
        <v>7</v>
      </c>
      <c r="D57" s="66" t="s">
        <v>270</v>
      </c>
      <c r="E57" s="66" t="s">
        <v>259</v>
      </c>
      <c r="F57" s="66"/>
      <c r="G57" s="132">
        <v>1767.716</v>
      </c>
      <c r="H57" s="138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9"/>
      <c r="Y57" s="137"/>
      <c r="Z57" s="132">
        <v>1619.335</v>
      </c>
      <c r="AA57" s="115">
        <f t="shared" si="2"/>
        <v>91.60606115461987</v>
      </c>
      <c r="AB57" s="118"/>
    </row>
    <row r="58" spans="1:28" ht="32.25" outlineLevel="5" thickBot="1">
      <c r="A58" s="5" t="s">
        <v>101</v>
      </c>
      <c r="B58" s="18">
        <v>951</v>
      </c>
      <c r="C58" s="6" t="s">
        <v>7</v>
      </c>
      <c r="D58" s="6" t="s">
        <v>270</v>
      </c>
      <c r="E58" s="6" t="s">
        <v>95</v>
      </c>
      <c r="F58" s="6"/>
      <c r="G58" s="134">
        <f>G59+G60</f>
        <v>0</v>
      </c>
      <c r="H58" s="138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9"/>
      <c r="Y58" s="137"/>
      <c r="Z58" s="134">
        <f>Z59+Z60</f>
        <v>0</v>
      </c>
      <c r="AA58" s="115">
        <v>0</v>
      </c>
      <c r="AB58" s="118"/>
    </row>
    <row r="59" spans="1:28" ht="32.25" outlineLevel="5" thickBot="1">
      <c r="A59" s="61" t="s">
        <v>102</v>
      </c>
      <c r="B59" s="65">
        <v>951</v>
      </c>
      <c r="C59" s="66" t="s">
        <v>7</v>
      </c>
      <c r="D59" s="66" t="s">
        <v>270</v>
      </c>
      <c r="E59" s="66" t="s">
        <v>96</v>
      </c>
      <c r="F59" s="66"/>
      <c r="G59" s="132">
        <v>0</v>
      </c>
      <c r="H59" s="138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9"/>
      <c r="Y59" s="137"/>
      <c r="Z59" s="132">
        <v>0</v>
      </c>
      <c r="AA59" s="115">
        <v>0</v>
      </c>
      <c r="AB59" s="118"/>
    </row>
    <row r="60" spans="1:28" ht="32.25" outlineLevel="5" thickBot="1">
      <c r="A60" s="61" t="s">
        <v>103</v>
      </c>
      <c r="B60" s="65">
        <v>951</v>
      </c>
      <c r="C60" s="66" t="s">
        <v>7</v>
      </c>
      <c r="D60" s="66" t="s">
        <v>270</v>
      </c>
      <c r="E60" s="66" t="s">
        <v>97</v>
      </c>
      <c r="F60" s="66"/>
      <c r="G60" s="132">
        <v>0</v>
      </c>
      <c r="H60" s="138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9"/>
      <c r="Y60" s="137"/>
      <c r="Z60" s="132">
        <v>0</v>
      </c>
      <c r="AA60" s="115">
        <v>0</v>
      </c>
      <c r="AB60" s="118"/>
    </row>
    <row r="61" spans="1:28" ht="16.5" outlineLevel="5" thickBot="1">
      <c r="A61" s="5" t="s">
        <v>104</v>
      </c>
      <c r="B61" s="18">
        <v>951</v>
      </c>
      <c r="C61" s="6" t="s">
        <v>7</v>
      </c>
      <c r="D61" s="6" t="s">
        <v>270</v>
      </c>
      <c r="E61" s="6" t="s">
        <v>98</v>
      </c>
      <c r="F61" s="6"/>
      <c r="G61" s="134">
        <f>G62+G63+G64</f>
        <v>148.808</v>
      </c>
      <c r="H61" s="138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9"/>
      <c r="Y61" s="137"/>
      <c r="Z61" s="134">
        <f>Z62+Z63+Z64</f>
        <v>140.296</v>
      </c>
      <c r="AA61" s="115">
        <f t="shared" si="2"/>
        <v>94.27987742594483</v>
      </c>
      <c r="AB61" s="118"/>
    </row>
    <row r="62" spans="1:28" ht="32.25" outlineLevel="5" thickBot="1">
      <c r="A62" s="61" t="s">
        <v>105</v>
      </c>
      <c r="B62" s="65">
        <v>951</v>
      </c>
      <c r="C62" s="66" t="s">
        <v>7</v>
      </c>
      <c r="D62" s="66" t="s">
        <v>270</v>
      </c>
      <c r="E62" s="66" t="s">
        <v>99</v>
      </c>
      <c r="F62" s="66"/>
      <c r="G62" s="132">
        <v>9.4</v>
      </c>
      <c r="H62" s="138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9"/>
      <c r="Y62" s="137"/>
      <c r="Z62" s="132">
        <v>7.556</v>
      </c>
      <c r="AA62" s="115">
        <f t="shared" si="2"/>
        <v>80.38297872340425</v>
      </c>
      <c r="AB62" s="118"/>
    </row>
    <row r="63" spans="1:28" ht="16.5" outlineLevel="5" thickBot="1">
      <c r="A63" s="61" t="s">
        <v>106</v>
      </c>
      <c r="B63" s="65">
        <v>951</v>
      </c>
      <c r="C63" s="66" t="s">
        <v>7</v>
      </c>
      <c r="D63" s="66" t="s">
        <v>270</v>
      </c>
      <c r="E63" s="66" t="s">
        <v>100</v>
      </c>
      <c r="F63" s="66"/>
      <c r="G63" s="132">
        <v>39.5</v>
      </c>
      <c r="H63" s="138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9"/>
      <c r="Y63" s="137"/>
      <c r="Z63" s="132">
        <v>38.456</v>
      </c>
      <c r="AA63" s="115">
        <f t="shared" si="2"/>
        <v>97.35696202531646</v>
      </c>
      <c r="AB63" s="118"/>
    </row>
    <row r="64" spans="1:28" ht="16.5" outlineLevel="5" thickBot="1">
      <c r="A64" s="111" t="s">
        <v>371</v>
      </c>
      <c r="B64" s="65">
        <v>951</v>
      </c>
      <c r="C64" s="66" t="s">
        <v>7</v>
      </c>
      <c r="D64" s="66" t="s">
        <v>270</v>
      </c>
      <c r="E64" s="66" t="s">
        <v>372</v>
      </c>
      <c r="F64" s="66"/>
      <c r="G64" s="132">
        <v>99.908</v>
      </c>
      <c r="H64" s="138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9"/>
      <c r="Y64" s="137"/>
      <c r="Z64" s="132">
        <v>94.284</v>
      </c>
      <c r="AA64" s="115">
        <f t="shared" si="2"/>
        <v>94.37082115546303</v>
      </c>
      <c r="AB64" s="118"/>
    </row>
    <row r="65" spans="1:28" ht="16.5" outlineLevel="5" thickBot="1">
      <c r="A65" s="8" t="s">
        <v>205</v>
      </c>
      <c r="B65" s="16">
        <v>951</v>
      </c>
      <c r="C65" s="9" t="s">
        <v>207</v>
      </c>
      <c r="D65" s="9" t="s">
        <v>266</v>
      </c>
      <c r="E65" s="9" t="s">
        <v>5</v>
      </c>
      <c r="F65" s="9"/>
      <c r="G65" s="140">
        <f>G66</f>
        <v>17.9</v>
      </c>
      <c r="H65" s="138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9"/>
      <c r="Y65" s="137"/>
      <c r="Z65" s="140">
        <f>Z66</f>
        <v>7.68</v>
      </c>
      <c r="AA65" s="115">
        <f t="shared" si="2"/>
        <v>42.90502793296089</v>
      </c>
      <c r="AB65" s="118"/>
    </row>
    <row r="66" spans="1:28" ht="32.25" outlineLevel="5" thickBot="1">
      <c r="A66" s="80" t="s">
        <v>137</v>
      </c>
      <c r="B66" s="16">
        <v>951</v>
      </c>
      <c r="C66" s="9" t="s">
        <v>207</v>
      </c>
      <c r="D66" s="9" t="s">
        <v>267</v>
      </c>
      <c r="E66" s="9" t="s">
        <v>5</v>
      </c>
      <c r="F66" s="9"/>
      <c r="G66" s="140">
        <f>G67</f>
        <v>17.9</v>
      </c>
      <c r="H66" s="138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9"/>
      <c r="Y66" s="137"/>
      <c r="Z66" s="140">
        <f>Z67</f>
        <v>7.68</v>
      </c>
      <c r="AA66" s="115">
        <f t="shared" si="2"/>
        <v>42.90502793296089</v>
      </c>
      <c r="AB66" s="118"/>
    </row>
    <row r="67" spans="1:28" ht="32.25" outlineLevel="5" thickBot="1">
      <c r="A67" s="80" t="s">
        <v>138</v>
      </c>
      <c r="B67" s="16">
        <v>951</v>
      </c>
      <c r="C67" s="9" t="s">
        <v>207</v>
      </c>
      <c r="D67" s="9" t="s">
        <v>268</v>
      </c>
      <c r="E67" s="9" t="s">
        <v>5</v>
      </c>
      <c r="F67" s="9"/>
      <c r="G67" s="140">
        <f>G68</f>
        <v>17.9</v>
      </c>
      <c r="H67" s="138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9"/>
      <c r="Y67" s="137"/>
      <c r="Z67" s="140">
        <f>Z68</f>
        <v>7.68</v>
      </c>
      <c r="AA67" s="115">
        <f t="shared" si="2"/>
        <v>42.90502793296089</v>
      </c>
      <c r="AB67" s="118"/>
    </row>
    <row r="68" spans="1:28" ht="32.25" outlineLevel="5" thickBot="1">
      <c r="A68" s="67" t="s">
        <v>206</v>
      </c>
      <c r="B68" s="63">
        <v>951</v>
      </c>
      <c r="C68" s="64" t="s">
        <v>207</v>
      </c>
      <c r="D68" s="64" t="s">
        <v>273</v>
      </c>
      <c r="E68" s="64" t="s">
        <v>5</v>
      </c>
      <c r="F68" s="64"/>
      <c r="G68" s="141">
        <f>G69</f>
        <v>17.9</v>
      </c>
      <c r="H68" s="138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9"/>
      <c r="Y68" s="137"/>
      <c r="Z68" s="141">
        <f>Z69</f>
        <v>7.68</v>
      </c>
      <c r="AA68" s="115">
        <f t="shared" si="2"/>
        <v>42.90502793296089</v>
      </c>
      <c r="AB68" s="118"/>
    </row>
    <row r="69" spans="1:28" ht="32.25" outlineLevel="5" thickBot="1">
      <c r="A69" s="5" t="s">
        <v>101</v>
      </c>
      <c r="B69" s="18">
        <v>951</v>
      </c>
      <c r="C69" s="6" t="s">
        <v>207</v>
      </c>
      <c r="D69" s="6" t="s">
        <v>273</v>
      </c>
      <c r="E69" s="6" t="s">
        <v>95</v>
      </c>
      <c r="F69" s="6"/>
      <c r="G69" s="134">
        <f>G70</f>
        <v>17.9</v>
      </c>
      <c r="H69" s="138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9"/>
      <c r="Y69" s="137"/>
      <c r="Z69" s="134">
        <f>Z70</f>
        <v>7.68</v>
      </c>
      <c r="AA69" s="115">
        <f t="shared" si="2"/>
        <v>42.90502793296089</v>
      </c>
      <c r="AB69" s="118"/>
    </row>
    <row r="70" spans="1:28" ht="32.25" outlineLevel="5" thickBot="1">
      <c r="A70" s="61" t="s">
        <v>103</v>
      </c>
      <c r="B70" s="65">
        <v>951</v>
      </c>
      <c r="C70" s="66" t="s">
        <v>207</v>
      </c>
      <c r="D70" s="66" t="s">
        <v>273</v>
      </c>
      <c r="E70" s="66" t="s">
        <v>97</v>
      </c>
      <c r="F70" s="66"/>
      <c r="G70" s="132">
        <v>17.9</v>
      </c>
      <c r="H70" s="138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9"/>
      <c r="Y70" s="137"/>
      <c r="Z70" s="132">
        <v>7.68</v>
      </c>
      <c r="AA70" s="115">
        <f t="shared" si="2"/>
        <v>42.90502793296089</v>
      </c>
      <c r="AB70" s="118"/>
    </row>
    <row r="71" spans="1:28" ht="48" outlineLevel="5" thickBot="1">
      <c r="A71" s="8" t="s">
        <v>27</v>
      </c>
      <c r="B71" s="16">
        <v>951</v>
      </c>
      <c r="C71" s="9" t="s">
        <v>8</v>
      </c>
      <c r="D71" s="9" t="s">
        <v>266</v>
      </c>
      <c r="E71" s="9" t="s">
        <v>5</v>
      </c>
      <c r="F71" s="9"/>
      <c r="G71" s="140">
        <f>G72</f>
        <v>5172.9</v>
      </c>
      <c r="H71" s="138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9"/>
      <c r="Y71" s="137"/>
      <c r="Z71" s="140">
        <f>Z72</f>
        <v>5023.405000000001</v>
      </c>
      <c r="AA71" s="115">
        <f t="shared" si="2"/>
        <v>97.1100349900443</v>
      </c>
      <c r="AB71" s="118"/>
    </row>
    <row r="72" spans="1:28" ht="34.5" customHeight="1" outlineLevel="3" thickBot="1">
      <c r="A72" s="80" t="s">
        <v>137</v>
      </c>
      <c r="B72" s="16">
        <v>951</v>
      </c>
      <c r="C72" s="9" t="s">
        <v>8</v>
      </c>
      <c r="D72" s="9" t="s">
        <v>267</v>
      </c>
      <c r="E72" s="9" t="s">
        <v>5</v>
      </c>
      <c r="F72" s="9"/>
      <c r="G72" s="140">
        <f>G73</f>
        <v>5172.9</v>
      </c>
      <c r="H72" s="142">
        <f aca="true" t="shared" si="10" ref="H72:X74">H73</f>
        <v>3284.2</v>
      </c>
      <c r="I72" s="142">
        <f t="shared" si="10"/>
        <v>3284.2</v>
      </c>
      <c r="J72" s="142">
        <f t="shared" si="10"/>
        <v>3284.2</v>
      </c>
      <c r="K72" s="142">
        <f t="shared" si="10"/>
        <v>3284.2</v>
      </c>
      <c r="L72" s="142">
        <f t="shared" si="10"/>
        <v>3284.2</v>
      </c>
      <c r="M72" s="142">
        <f t="shared" si="10"/>
        <v>3284.2</v>
      </c>
      <c r="N72" s="142">
        <f t="shared" si="10"/>
        <v>3284.2</v>
      </c>
      <c r="O72" s="142">
        <f t="shared" si="10"/>
        <v>3284.2</v>
      </c>
      <c r="P72" s="142">
        <f t="shared" si="10"/>
        <v>3284.2</v>
      </c>
      <c r="Q72" s="142">
        <f t="shared" si="10"/>
        <v>3284.2</v>
      </c>
      <c r="R72" s="142">
        <f t="shared" si="10"/>
        <v>3284.2</v>
      </c>
      <c r="S72" s="142">
        <f t="shared" si="10"/>
        <v>3284.2</v>
      </c>
      <c r="T72" s="142">
        <f t="shared" si="10"/>
        <v>3284.2</v>
      </c>
      <c r="U72" s="142">
        <f t="shared" si="10"/>
        <v>3284.2</v>
      </c>
      <c r="V72" s="142">
        <f t="shared" si="10"/>
        <v>3284.2</v>
      </c>
      <c r="W72" s="142">
        <f t="shared" si="10"/>
        <v>3284.2</v>
      </c>
      <c r="X72" s="143">
        <f t="shared" si="10"/>
        <v>2834.80374</v>
      </c>
      <c r="Y72" s="137">
        <f>X72/G72*100</f>
        <v>54.80105434089195</v>
      </c>
      <c r="Z72" s="140">
        <f>Z73</f>
        <v>5023.405000000001</v>
      </c>
      <c r="AA72" s="115">
        <f t="shared" si="2"/>
        <v>97.1100349900443</v>
      </c>
      <c r="AB72" s="118"/>
    </row>
    <row r="73" spans="1:28" ht="32.25" outlineLevel="3" thickBot="1">
      <c r="A73" s="80" t="s">
        <v>138</v>
      </c>
      <c r="B73" s="16">
        <v>951</v>
      </c>
      <c r="C73" s="9" t="s">
        <v>8</v>
      </c>
      <c r="D73" s="9" t="s">
        <v>268</v>
      </c>
      <c r="E73" s="9" t="s">
        <v>5</v>
      </c>
      <c r="F73" s="9"/>
      <c r="G73" s="140">
        <f>G74</f>
        <v>5172.9</v>
      </c>
      <c r="H73" s="142">
        <f t="shared" si="10"/>
        <v>3284.2</v>
      </c>
      <c r="I73" s="142">
        <f t="shared" si="10"/>
        <v>3284.2</v>
      </c>
      <c r="J73" s="142">
        <f t="shared" si="10"/>
        <v>3284.2</v>
      </c>
      <c r="K73" s="142">
        <f t="shared" si="10"/>
        <v>3284.2</v>
      </c>
      <c r="L73" s="142">
        <f t="shared" si="10"/>
        <v>3284.2</v>
      </c>
      <c r="M73" s="142">
        <f t="shared" si="10"/>
        <v>3284.2</v>
      </c>
      <c r="N73" s="142">
        <f t="shared" si="10"/>
        <v>3284.2</v>
      </c>
      <c r="O73" s="142">
        <f t="shared" si="10"/>
        <v>3284.2</v>
      </c>
      <c r="P73" s="142">
        <f t="shared" si="10"/>
        <v>3284.2</v>
      </c>
      <c r="Q73" s="142">
        <f t="shared" si="10"/>
        <v>3284.2</v>
      </c>
      <c r="R73" s="142">
        <f t="shared" si="10"/>
        <v>3284.2</v>
      </c>
      <c r="S73" s="142">
        <f t="shared" si="10"/>
        <v>3284.2</v>
      </c>
      <c r="T73" s="142">
        <f t="shared" si="10"/>
        <v>3284.2</v>
      </c>
      <c r="U73" s="142">
        <f t="shared" si="10"/>
        <v>3284.2</v>
      </c>
      <c r="V73" s="142">
        <f t="shared" si="10"/>
        <v>3284.2</v>
      </c>
      <c r="W73" s="142">
        <f t="shared" si="10"/>
        <v>3284.2</v>
      </c>
      <c r="X73" s="143">
        <f t="shared" si="10"/>
        <v>2834.80374</v>
      </c>
      <c r="Y73" s="137">
        <f>X73/G73*100</f>
        <v>54.80105434089195</v>
      </c>
      <c r="Z73" s="140">
        <f>Z74</f>
        <v>5023.405000000001</v>
      </c>
      <c r="AA73" s="115">
        <f t="shared" si="2"/>
        <v>97.1100349900443</v>
      </c>
      <c r="AB73" s="118"/>
    </row>
    <row r="74" spans="1:28" ht="48" outlineLevel="4" thickBot="1">
      <c r="A74" s="81" t="s">
        <v>209</v>
      </c>
      <c r="B74" s="63">
        <v>951</v>
      </c>
      <c r="C74" s="64" t="s">
        <v>8</v>
      </c>
      <c r="D74" s="64" t="s">
        <v>270</v>
      </c>
      <c r="E74" s="64" t="s">
        <v>5</v>
      </c>
      <c r="F74" s="64"/>
      <c r="G74" s="141">
        <f>G75+G79</f>
        <v>5172.9</v>
      </c>
      <c r="H74" s="146">
        <f t="shared" si="10"/>
        <v>3284.2</v>
      </c>
      <c r="I74" s="146">
        <f t="shared" si="10"/>
        <v>3284.2</v>
      </c>
      <c r="J74" s="146">
        <f t="shared" si="10"/>
        <v>3284.2</v>
      </c>
      <c r="K74" s="146">
        <f t="shared" si="10"/>
        <v>3284.2</v>
      </c>
      <c r="L74" s="146">
        <f t="shared" si="10"/>
        <v>3284.2</v>
      </c>
      <c r="M74" s="146">
        <f t="shared" si="10"/>
        <v>3284.2</v>
      </c>
      <c r="N74" s="146">
        <f t="shared" si="10"/>
        <v>3284.2</v>
      </c>
      <c r="O74" s="146">
        <f t="shared" si="10"/>
        <v>3284.2</v>
      </c>
      <c r="P74" s="146">
        <f t="shared" si="10"/>
        <v>3284.2</v>
      </c>
      <c r="Q74" s="146">
        <f t="shared" si="10"/>
        <v>3284.2</v>
      </c>
      <c r="R74" s="146">
        <f t="shared" si="10"/>
        <v>3284.2</v>
      </c>
      <c r="S74" s="146">
        <f t="shared" si="10"/>
        <v>3284.2</v>
      </c>
      <c r="T74" s="146">
        <f t="shared" si="10"/>
        <v>3284.2</v>
      </c>
      <c r="U74" s="146">
        <f t="shared" si="10"/>
        <v>3284.2</v>
      </c>
      <c r="V74" s="146">
        <f t="shared" si="10"/>
        <v>3284.2</v>
      </c>
      <c r="W74" s="146">
        <f t="shared" si="10"/>
        <v>3284.2</v>
      </c>
      <c r="X74" s="146">
        <f t="shared" si="10"/>
        <v>2834.80374</v>
      </c>
      <c r="Y74" s="137">
        <f>X74/G74*100</f>
        <v>54.80105434089195</v>
      </c>
      <c r="Z74" s="141">
        <f>Z75+Z79</f>
        <v>5023.405000000001</v>
      </c>
      <c r="AA74" s="115">
        <f t="shared" si="2"/>
        <v>97.1100349900443</v>
      </c>
      <c r="AB74" s="118"/>
    </row>
    <row r="75" spans="1:28" ht="32.25" outlineLevel="5" thickBot="1">
      <c r="A75" s="5" t="s">
        <v>94</v>
      </c>
      <c r="B75" s="18">
        <v>951</v>
      </c>
      <c r="C75" s="6" t="s">
        <v>8</v>
      </c>
      <c r="D75" s="6" t="s">
        <v>270</v>
      </c>
      <c r="E75" s="6" t="s">
        <v>91</v>
      </c>
      <c r="F75" s="6"/>
      <c r="G75" s="134">
        <f>G76+G77+G78</f>
        <v>5172.9</v>
      </c>
      <c r="H75" s="133">
        <v>3284.2</v>
      </c>
      <c r="I75" s="134">
        <v>3284.2</v>
      </c>
      <c r="J75" s="134">
        <v>3284.2</v>
      </c>
      <c r="K75" s="134">
        <v>3284.2</v>
      </c>
      <c r="L75" s="134">
        <v>3284.2</v>
      </c>
      <c r="M75" s="134">
        <v>3284.2</v>
      </c>
      <c r="N75" s="134">
        <v>3284.2</v>
      </c>
      <c r="O75" s="134">
        <v>3284.2</v>
      </c>
      <c r="P75" s="134">
        <v>3284.2</v>
      </c>
      <c r="Q75" s="134">
        <v>3284.2</v>
      </c>
      <c r="R75" s="134">
        <v>3284.2</v>
      </c>
      <c r="S75" s="134">
        <v>3284.2</v>
      </c>
      <c r="T75" s="134">
        <v>3284.2</v>
      </c>
      <c r="U75" s="134">
        <v>3284.2</v>
      </c>
      <c r="V75" s="134">
        <v>3284.2</v>
      </c>
      <c r="W75" s="135">
        <v>3284.2</v>
      </c>
      <c r="X75" s="136">
        <v>2834.80374</v>
      </c>
      <c r="Y75" s="137">
        <f>X75/G75*100</f>
        <v>54.80105434089195</v>
      </c>
      <c r="Z75" s="134">
        <f>Z76+Z77+Z78</f>
        <v>5023.405000000001</v>
      </c>
      <c r="AA75" s="115">
        <f t="shared" si="2"/>
        <v>97.1100349900443</v>
      </c>
      <c r="AB75" s="118"/>
    </row>
    <row r="76" spans="1:28" ht="32.25" outlineLevel="5" thickBot="1">
      <c r="A76" s="61" t="s">
        <v>263</v>
      </c>
      <c r="B76" s="65">
        <v>951</v>
      </c>
      <c r="C76" s="66" t="s">
        <v>8</v>
      </c>
      <c r="D76" s="66" t="s">
        <v>270</v>
      </c>
      <c r="E76" s="66" t="s">
        <v>92</v>
      </c>
      <c r="F76" s="66"/>
      <c r="G76" s="132">
        <v>3886</v>
      </c>
      <c r="H76" s="138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9"/>
      <c r="Y76" s="137"/>
      <c r="Z76" s="132">
        <v>3864.01</v>
      </c>
      <c r="AA76" s="115">
        <f t="shared" si="2"/>
        <v>99.43412249099332</v>
      </c>
      <c r="AB76" s="118"/>
    </row>
    <row r="77" spans="1:28" ht="48" outlineLevel="5" thickBot="1">
      <c r="A77" s="61" t="s">
        <v>265</v>
      </c>
      <c r="B77" s="65">
        <v>951</v>
      </c>
      <c r="C77" s="66" t="s">
        <v>8</v>
      </c>
      <c r="D77" s="66" t="s">
        <v>270</v>
      </c>
      <c r="E77" s="66" t="s">
        <v>93</v>
      </c>
      <c r="F77" s="66"/>
      <c r="G77" s="132">
        <v>0</v>
      </c>
      <c r="H77" s="138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9"/>
      <c r="Y77" s="137"/>
      <c r="Z77" s="132">
        <v>0</v>
      </c>
      <c r="AA77" s="115">
        <v>0</v>
      </c>
      <c r="AB77" s="118"/>
    </row>
    <row r="78" spans="1:28" ht="48" outlineLevel="5" thickBot="1">
      <c r="A78" s="61" t="s">
        <v>258</v>
      </c>
      <c r="B78" s="65">
        <v>951</v>
      </c>
      <c r="C78" s="66" t="s">
        <v>8</v>
      </c>
      <c r="D78" s="66" t="s">
        <v>270</v>
      </c>
      <c r="E78" s="66" t="s">
        <v>259</v>
      </c>
      <c r="F78" s="66"/>
      <c r="G78" s="132">
        <v>1286.9</v>
      </c>
      <c r="H78" s="138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9"/>
      <c r="Y78" s="137"/>
      <c r="Z78" s="132">
        <v>1159.395</v>
      </c>
      <c r="AA78" s="115">
        <f t="shared" si="2"/>
        <v>90.09208174683346</v>
      </c>
      <c r="AB78" s="118"/>
    </row>
    <row r="79" spans="1:28" ht="32.25" outlineLevel="5" thickBot="1">
      <c r="A79" s="5" t="s">
        <v>101</v>
      </c>
      <c r="B79" s="18">
        <v>951</v>
      </c>
      <c r="C79" s="6" t="s">
        <v>8</v>
      </c>
      <c r="D79" s="6" t="s">
        <v>270</v>
      </c>
      <c r="E79" s="6" t="s">
        <v>95</v>
      </c>
      <c r="F79" s="6"/>
      <c r="G79" s="134">
        <f>G80+G81</f>
        <v>0</v>
      </c>
      <c r="H79" s="138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9"/>
      <c r="Y79" s="137"/>
      <c r="Z79" s="134">
        <f>Z80+Z81</f>
        <v>0</v>
      </c>
      <c r="AA79" s="115">
        <v>0</v>
      </c>
      <c r="AB79" s="118"/>
    </row>
    <row r="80" spans="1:28" ht="32.25" outlineLevel="5" thickBot="1">
      <c r="A80" s="61" t="s">
        <v>102</v>
      </c>
      <c r="B80" s="65">
        <v>951</v>
      </c>
      <c r="C80" s="66" t="s">
        <v>8</v>
      </c>
      <c r="D80" s="66" t="s">
        <v>270</v>
      </c>
      <c r="E80" s="66" t="s">
        <v>96</v>
      </c>
      <c r="F80" s="66"/>
      <c r="G80" s="132">
        <v>0</v>
      </c>
      <c r="H80" s="138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9"/>
      <c r="Y80" s="137"/>
      <c r="Z80" s="132">
        <v>0</v>
      </c>
      <c r="AA80" s="115">
        <v>0</v>
      </c>
      <c r="AB80" s="118"/>
    </row>
    <row r="81" spans="1:28" ht="32.25" outlineLevel="5" thickBot="1">
      <c r="A81" s="61" t="s">
        <v>103</v>
      </c>
      <c r="B81" s="65">
        <v>951</v>
      </c>
      <c r="C81" s="66" t="s">
        <v>8</v>
      </c>
      <c r="D81" s="66" t="s">
        <v>270</v>
      </c>
      <c r="E81" s="66" t="s">
        <v>97</v>
      </c>
      <c r="F81" s="66"/>
      <c r="G81" s="132">
        <v>0</v>
      </c>
      <c r="H81" s="138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9"/>
      <c r="Y81" s="137"/>
      <c r="Z81" s="132">
        <v>0</v>
      </c>
      <c r="AA81" s="115">
        <v>0</v>
      </c>
      <c r="AB81" s="118"/>
    </row>
    <row r="82" spans="1:28" ht="16.5" outlineLevel="5" thickBot="1">
      <c r="A82" s="8" t="s">
        <v>213</v>
      </c>
      <c r="B82" s="16">
        <v>951</v>
      </c>
      <c r="C82" s="9" t="s">
        <v>215</v>
      </c>
      <c r="D82" s="9" t="s">
        <v>266</v>
      </c>
      <c r="E82" s="9" t="s">
        <v>5</v>
      </c>
      <c r="F82" s="9"/>
      <c r="G82" s="140">
        <f>G83</f>
        <v>292.608</v>
      </c>
      <c r="H82" s="138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9"/>
      <c r="Y82" s="137"/>
      <c r="Z82" s="140">
        <f>Z83</f>
        <v>292.608</v>
      </c>
      <c r="AA82" s="115">
        <f aca="true" t="shared" si="11" ref="AA82:AA144">Z82/G82*100</f>
        <v>100</v>
      </c>
      <c r="AB82" s="118"/>
    </row>
    <row r="83" spans="1:28" ht="32.25" outlineLevel="5" thickBot="1">
      <c r="A83" s="80" t="s">
        <v>137</v>
      </c>
      <c r="B83" s="16">
        <v>951</v>
      </c>
      <c r="C83" s="9" t="s">
        <v>215</v>
      </c>
      <c r="D83" s="9" t="s">
        <v>267</v>
      </c>
      <c r="E83" s="9" t="s">
        <v>5</v>
      </c>
      <c r="F83" s="9"/>
      <c r="G83" s="140">
        <f>G84</f>
        <v>292.608</v>
      </c>
      <c r="H83" s="138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9"/>
      <c r="Y83" s="137"/>
      <c r="Z83" s="140">
        <f>Z84</f>
        <v>292.608</v>
      </c>
      <c r="AA83" s="115">
        <f t="shared" si="11"/>
        <v>100</v>
      </c>
      <c r="AB83" s="118"/>
    </row>
    <row r="84" spans="1:28" ht="32.25" outlineLevel="5" thickBot="1">
      <c r="A84" s="80" t="s">
        <v>138</v>
      </c>
      <c r="B84" s="16">
        <v>951</v>
      </c>
      <c r="C84" s="9" t="s">
        <v>215</v>
      </c>
      <c r="D84" s="9" t="s">
        <v>268</v>
      </c>
      <c r="E84" s="9" t="s">
        <v>5</v>
      </c>
      <c r="F84" s="9"/>
      <c r="G84" s="140">
        <f>G85</f>
        <v>292.608</v>
      </c>
      <c r="H84" s="138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9"/>
      <c r="Y84" s="137"/>
      <c r="Z84" s="140">
        <f>Z85</f>
        <v>292.608</v>
      </c>
      <c r="AA84" s="115">
        <f t="shared" si="11"/>
        <v>100</v>
      </c>
      <c r="AB84" s="118"/>
    </row>
    <row r="85" spans="1:28" ht="32.25" outlineLevel="5" thickBot="1">
      <c r="A85" s="67" t="s">
        <v>214</v>
      </c>
      <c r="B85" s="63">
        <v>951</v>
      </c>
      <c r="C85" s="64" t="s">
        <v>215</v>
      </c>
      <c r="D85" s="64" t="s">
        <v>274</v>
      </c>
      <c r="E85" s="64" t="s">
        <v>5</v>
      </c>
      <c r="F85" s="64"/>
      <c r="G85" s="141">
        <f>G86</f>
        <v>292.608</v>
      </c>
      <c r="H85" s="138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9"/>
      <c r="Y85" s="137"/>
      <c r="Z85" s="141">
        <f>Z86</f>
        <v>292.608</v>
      </c>
      <c r="AA85" s="115">
        <f t="shared" si="11"/>
        <v>100</v>
      </c>
      <c r="AB85" s="118"/>
    </row>
    <row r="86" spans="1:28" ht="16.5" outlineLevel="5" thickBot="1">
      <c r="A86" s="5" t="s">
        <v>248</v>
      </c>
      <c r="B86" s="18">
        <v>951</v>
      </c>
      <c r="C86" s="6" t="s">
        <v>215</v>
      </c>
      <c r="D86" s="6" t="s">
        <v>274</v>
      </c>
      <c r="E86" s="6" t="s">
        <v>250</v>
      </c>
      <c r="F86" s="6"/>
      <c r="G86" s="134">
        <f>G87</f>
        <v>292.608</v>
      </c>
      <c r="H86" s="138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9"/>
      <c r="Y86" s="137"/>
      <c r="Z86" s="134">
        <f>Z87</f>
        <v>292.608</v>
      </c>
      <c r="AA86" s="115">
        <f t="shared" si="11"/>
        <v>100</v>
      </c>
      <c r="AB86" s="118"/>
    </row>
    <row r="87" spans="1:28" ht="16.5" outlineLevel="5" thickBot="1">
      <c r="A87" s="61" t="s">
        <v>249</v>
      </c>
      <c r="B87" s="65">
        <v>951</v>
      </c>
      <c r="C87" s="66" t="s">
        <v>215</v>
      </c>
      <c r="D87" s="66" t="s">
        <v>274</v>
      </c>
      <c r="E87" s="66" t="s">
        <v>251</v>
      </c>
      <c r="F87" s="66"/>
      <c r="G87" s="132">
        <v>292.608</v>
      </c>
      <c r="H87" s="138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9"/>
      <c r="Y87" s="137"/>
      <c r="Z87" s="132">
        <v>292.608</v>
      </c>
      <c r="AA87" s="115">
        <f t="shared" si="11"/>
        <v>100</v>
      </c>
      <c r="AB87" s="118"/>
    </row>
    <row r="88" spans="1:28" ht="16.5" outlineLevel="3" thickBot="1">
      <c r="A88" s="8" t="s">
        <v>28</v>
      </c>
      <c r="B88" s="16">
        <v>951</v>
      </c>
      <c r="C88" s="9" t="s">
        <v>9</v>
      </c>
      <c r="D88" s="9" t="s">
        <v>266</v>
      </c>
      <c r="E88" s="9" t="s">
        <v>5</v>
      </c>
      <c r="F88" s="9"/>
      <c r="G88" s="140">
        <f>G89</f>
        <v>499.729</v>
      </c>
      <c r="H88" s="142">
        <f aca="true" t="shared" si="12" ref="H88:X90">H89</f>
        <v>0</v>
      </c>
      <c r="I88" s="142">
        <f t="shared" si="12"/>
        <v>0</v>
      </c>
      <c r="J88" s="142">
        <f t="shared" si="12"/>
        <v>0</v>
      </c>
      <c r="K88" s="142">
        <f t="shared" si="12"/>
        <v>0</v>
      </c>
      <c r="L88" s="142">
        <f t="shared" si="12"/>
        <v>0</v>
      </c>
      <c r="M88" s="142">
        <f t="shared" si="12"/>
        <v>0</v>
      </c>
      <c r="N88" s="142">
        <f t="shared" si="12"/>
        <v>0</v>
      </c>
      <c r="O88" s="142">
        <f t="shared" si="12"/>
        <v>0</v>
      </c>
      <c r="P88" s="142">
        <f t="shared" si="12"/>
        <v>0</v>
      </c>
      <c r="Q88" s="142">
        <f t="shared" si="12"/>
        <v>0</v>
      </c>
      <c r="R88" s="142">
        <f t="shared" si="12"/>
        <v>0</v>
      </c>
      <c r="S88" s="142">
        <f t="shared" si="12"/>
        <v>0</v>
      </c>
      <c r="T88" s="142">
        <f t="shared" si="12"/>
        <v>0</v>
      </c>
      <c r="U88" s="142">
        <f t="shared" si="12"/>
        <v>0</v>
      </c>
      <c r="V88" s="142">
        <f t="shared" si="12"/>
        <v>0</v>
      </c>
      <c r="W88" s="142">
        <f t="shared" si="12"/>
        <v>0</v>
      </c>
      <c r="X88" s="143">
        <f t="shared" si="12"/>
        <v>0</v>
      </c>
      <c r="Y88" s="137">
        <f aca="true" t="shared" si="13" ref="Y88:Y95">X88/G88*100</f>
        <v>0</v>
      </c>
      <c r="Z88" s="140">
        <f>Z89</f>
        <v>0</v>
      </c>
      <c r="AA88" s="115">
        <f t="shared" si="11"/>
        <v>0</v>
      </c>
      <c r="AB88" s="118"/>
    </row>
    <row r="89" spans="1:28" ht="32.25" outlineLevel="3" thickBot="1">
      <c r="A89" s="80" t="s">
        <v>137</v>
      </c>
      <c r="B89" s="16">
        <v>951</v>
      </c>
      <c r="C89" s="9" t="s">
        <v>9</v>
      </c>
      <c r="D89" s="9" t="s">
        <v>267</v>
      </c>
      <c r="E89" s="9" t="s">
        <v>5</v>
      </c>
      <c r="F89" s="9"/>
      <c r="G89" s="140">
        <f>G90</f>
        <v>499.729</v>
      </c>
      <c r="H89" s="142">
        <f t="shared" si="12"/>
        <v>0</v>
      </c>
      <c r="I89" s="142">
        <f t="shared" si="12"/>
        <v>0</v>
      </c>
      <c r="J89" s="142">
        <f t="shared" si="12"/>
        <v>0</v>
      </c>
      <c r="K89" s="142">
        <f t="shared" si="12"/>
        <v>0</v>
      </c>
      <c r="L89" s="142">
        <f t="shared" si="12"/>
        <v>0</v>
      </c>
      <c r="M89" s="142">
        <f t="shared" si="12"/>
        <v>0</v>
      </c>
      <c r="N89" s="142">
        <f t="shared" si="12"/>
        <v>0</v>
      </c>
      <c r="O89" s="142">
        <f t="shared" si="12"/>
        <v>0</v>
      </c>
      <c r="P89" s="142">
        <f t="shared" si="12"/>
        <v>0</v>
      </c>
      <c r="Q89" s="142">
        <f t="shared" si="12"/>
        <v>0</v>
      </c>
      <c r="R89" s="142">
        <f t="shared" si="12"/>
        <v>0</v>
      </c>
      <c r="S89" s="142">
        <f t="shared" si="12"/>
        <v>0</v>
      </c>
      <c r="T89" s="142">
        <f t="shared" si="12"/>
        <v>0</v>
      </c>
      <c r="U89" s="142">
        <f t="shared" si="12"/>
        <v>0</v>
      </c>
      <c r="V89" s="142">
        <f t="shared" si="12"/>
        <v>0</v>
      </c>
      <c r="W89" s="142">
        <f t="shared" si="12"/>
        <v>0</v>
      </c>
      <c r="X89" s="143">
        <f t="shared" si="12"/>
        <v>0</v>
      </c>
      <c r="Y89" s="137">
        <f t="shared" si="13"/>
        <v>0</v>
      </c>
      <c r="Z89" s="140">
        <f>Z90</f>
        <v>0</v>
      </c>
      <c r="AA89" s="115">
        <f t="shared" si="11"/>
        <v>0</v>
      </c>
      <c r="AB89" s="118"/>
    </row>
    <row r="90" spans="1:28" ht="32.25" outlineLevel="4" thickBot="1">
      <c r="A90" s="80" t="s">
        <v>138</v>
      </c>
      <c r="B90" s="16">
        <v>951</v>
      </c>
      <c r="C90" s="9" t="s">
        <v>9</v>
      </c>
      <c r="D90" s="9" t="s">
        <v>268</v>
      </c>
      <c r="E90" s="9" t="s">
        <v>5</v>
      </c>
      <c r="F90" s="9"/>
      <c r="G90" s="140">
        <f>G91</f>
        <v>499.729</v>
      </c>
      <c r="H90" s="146">
        <f t="shared" si="12"/>
        <v>0</v>
      </c>
      <c r="I90" s="146">
        <f t="shared" si="12"/>
        <v>0</v>
      </c>
      <c r="J90" s="146">
        <f t="shared" si="12"/>
        <v>0</v>
      </c>
      <c r="K90" s="146">
        <f t="shared" si="12"/>
        <v>0</v>
      </c>
      <c r="L90" s="146">
        <f t="shared" si="12"/>
        <v>0</v>
      </c>
      <c r="M90" s="146">
        <f t="shared" si="12"/>
        <v>0</v>
      </c>
      <c r="N90" s="146">
        <f t="shared" si="12"/>
        <v>0</v>
      </c>
      <c r="O90" s="146">
        <f t="shared" si="12"/>
        <v>0</v>
      </c>
      <c r="P90" s="146">
        <f t="shared" si="12"/>
        <v>0</v>
      </c>
      <c r="Q90" s="146">
        <f t="shared" si="12"/>
        <v>0</v>
      </c>
      <c r="R90" s="146">
        <f t="shared" si="12"/>
        <v>0</v>
      </c>
      <c r="S90" s="146">
        <f t="shared" si="12"/>
        <v>0</v>
      </c>
      <c r="T90" s="146">
        <f t="shared" si="12"/>
        <v>0</v>
      </c>
      <c r="U90" s="146">
        <f t="shared" si="12"/>
        <v>0</v>
      </c>
      <c r="V90" s="146">
        <f t="shared" si="12"/>
        <v>0</v>
      </c>
      <c r="W90" s="146">
        <f t="shared" si="12"/>
        <v>0</v>
      </c>
      <c r="X90" s="147">
        <f t="shared" si="12"/>
        <v>0</v>
      </c>
      <c r="Y90" s="137">
        <f t="shared" si="13"/>
        <v>0</v>
      </c>
      <c r="Z90" s="140">
        <f>Z91</f>
        <v>0</v>
      </c>
      <c r="AA90" s="115">
        <f t="shared" si="11"/>
        <v>0</v>
      </c>
      <c r="AB90" s="118"/>
    </row>
    <row r="91" spans="1:28" ht="32.25" outlineLevel="5" thickBot="1">
      <c r="A91" s="67" t="s">
        <v>141</v>
      </c>
      <c r="B91" s="63">
        <v>951</v>
      </c>
      <c r="C91" s="64" t="s">
        <v>9</v>
      </c>
      <c r="D91" s="64" t="s">
        <v>275</v>
      </c>
      <c r="E91" s="64" t="s">
        <v>5</v>
      </c>
      <c r="F91" s="64"/>
      <c r="G91" s="141">
        <f>G92</f>
        <v>499.729</v>
      </c>
      <c r="H91" s="133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5"/>
      <c r="X91" s="136">
        <v>0</v>
      </c>
      <c r="Y91" s="137">
        <f t="shared" si="13"/>
        <v>0</v>
      </c>
      <c r="Z91" s="141">
        <f>Z92</f>
        <v>0</v>
      </c>
      <c r="AA91" s="115">
        <f t="shared" si="11"/>
        <v>0</v>
      </c>
      <c r="AB91" s="118"/>
    </row>
    <row r="92" spans="1:28" ht="15.75" customHeight="1" outlineLevel="3" thickBot="1">
      <c r="A92" s="111" t="s">
        <v>111</v>
      </c>
      <c r="B92" s="117">
        <v>951</v>
      </c>
      <c r="C92" s="112" t="s">
        <v>9</v>
      </c>
      <c r="D92" s="112" t="s">
        <v>275</v>
      </c>
      <c r="E92" s="112" t="s">
        <v>110</v>
      </c>
      <c r="F92" s="112"/>
      <c r="G92" s="148">
        <v>499.729</v>
      </c>
      <c r="H92" s="152" t="e">
        <f aca="true" t="shared" si="14" ref="H92:X92">H93+H101+H110+H117+H125+H147+H154+H169</f>
        <v>#REF!</v>
      </c>
      <c r="I92" s="152" t="e">
        <f t="shared" si="14"/>
        <v>#REF!</v>
      </c>
      <c r="J92" s="152" t="e">
        <f t="shared" si="14"/>
        <v>#REF!</v>
      </c>
      <c r="K92" s="152" t="e">
        <f t="shared" si="14"/>
        <v>#REF!</v>
      </c>
      <c r="L92" s="152" t="e">
        <f t="shared" si="14"/>
        <v>#REF!</v>
      </c>
      <c r="M92" s="152" t="e">
        <f t="shared" si="14"/>
        <v>#REF!</v>
      </c>
      <c r="N92" s="152" t="e">
        <f t="shared" si="14"/>
        <v>#REF!</v>
      </c>
      <c r="O92" s="152" t="e">
        <f t="shared" si="14"/>
        <v>#REF!</v>
      </c>
      <c r="P92" s="152" t="e">
        <f t="shared" si="14"/>
        <v>#REF!</v>
      </c>
      <c r="Q92" s="152" t="e">
        <f t="shared" si="14"/>
        <v>#REF!</v>
      </c>
      <c r="R92" s="152" t="e">
        <f t="shared" si="14"/>
        <v>#REF!</v>
      </c>
      <c r="S92" s="152" t="e">
        <f t="shared" si="14"/>
        <v>#REF!</v>
      </c>
      <c r="T92" s="152" t="e">
        <f t="shared" si="14"/>
        <v>#REF!</v>
      </c>
      <c r="U92" s="152" t="e">
        <f t="shared" si="14"/>
        <v>#REF!</v>
      </c>
      <c r="V92" s="152" t="e">
        <f t="shared" si="14"/>
        <v>#REF!</v>
      </c>
      <c r="W92" s="152" t="e">
        <f t="shared" si="14"/>
        <v>#REF!</v>
      </c>
      <c r="X92" s="152" t="e">
        <f t="shared" si="14"/>
        <v>#REF!</v>
      </c>
      <c r="Y92" s="151" t="e">
        <f t="shared" si="13"/>
        <v>#REF!</v>
      </c>
      <c r="Z92" s="148">
        <v>0</v>
      </c>
      <c r="AA92" s="115">
        <f t="shared" si="11"/>
        <v>0</v>
      </c>
      <c r="AB92" s="118"/>
    </row>
    <row r="93" spans="1:28" ht="16.5" outlineLevel="3" thickBot="1">
      <c r="A93" s="8" t="s">
        <v>29</v>
      </c>
      <c r="B93" s="16">
        <v>951</v>
      </c>
      <c r="C93" s="9" t="s">
        <v>67</v>
      </c>
      <c r="D93" s="9" t="s">
        <v>266</v>
      </c>
      <c r="E93" s="9" t="s">
        <v>5</v>
      </c>
      <c r="F93" s="9"/>
      <c r="G93" s="140">
        <f>G94+G153</f>
        <v>55051.849019999994</v>
      </c>
      <c r="H93" s="144" t="e">
        <f>H94+#REF!</f>
        <v>#REF!</v>
      </c>
      <c r="I93" s="144" t="e">
        <f>I94+#REF!</f>
        <v>#REF!</v>
      </c>
      <c r="J93" s="144" t="e">
        <f>J94+#REF!</f>
        <v>#REF!</v>
      </c>
      <c r="K93" s="144" t="e">
        <f>K94+#REF!</f>
        <v>#REF!</v>
      </c>
      <c r="L93" s="144" t="e">
        <f>L94+#REF!</f>
        <v>#REF!</v>
      </c>
      <c r="M93" s="144" t="e">
        <f>M94+#REF!</f>
        <v>#REF!</v>
      </c>
      <c r="N93" s="144" t="e">
        <f>N94+#REF!</f>
        <v>#REF!</v>
      </c>
      <c r="O93" s="144" t="e">
        <f>O94+#REF!</f>
        <v>#REF!</v>
      </c>
      <c r="P93" s="144" t="e">
        <f>P94+#REF!</f>
        <v>#REF!</v>
      </c>
      <c r="Q93" s="144" t="e">
        <f>Q94+#REF!</f>
        <v>#REF!</v>
      </c>
      <c r="R93" s="144" t="e">
        <f>R94+#REF!</f>
        <v>#REF!</v>
      </c>
      <c r="S93" s="144" t="e">
        <f>S94+#REF!</f>
        <v>#REF!</v>
      </c>
      <c r="T93" s="144" t="e">
        <f>T94+#REF!</f>
        <v>#REF!</v>
      </c>
      <c r="U93" s="144" t="e">
        <f>U94+#REF!</f>
        <v>#REF!</v>
      </c>
      <c r="V93" s="144" t="e">
        <f>V94+#REF!</f>
        <v>#REF!</v>
      </c>
      <c r="W93" s="144" t="e">
        <f>W94+#REF!</f>
        <v>#REF!</v>
      </c>
      <c r="X93" s="144" t="e">
        <f>X94+#REF!</f>
        <v>#REF!</v>
      </c>
      <c r="Y93" s="137" t="e">
        <f t="shared" si="13"/>
        <v>#REF!</v>
      </c>
      <c r="Z93" s="140">
        <f>Z94+Z153</f>
        <v>52961.265479999995</v>
      </c>
      <c r="AA93" s="115">
        <f t="shared" si="11"/>
        <v>96.20251893948102</v>
      </c>
      <c r="AB93" s="118"/>
    </row>
    <row r="94" spans="1:28" ht="32.25" outlineLevel="4" thickBot="1">
      <c r="A94" s="80" t="s">
        <v>137</v>
      </c>
      <c r="B94" s="16">
        <v>951</v>
      </c>
      <c r="C94" s="9" t="s">
        <v>67</v>
      </c>
      <c r="D94" s="9" t="s">
        <v>267</v>
      </c>
      <c r="E94" s="9" t="s">
        <v>5</v>
      </c>
      <c r="F94" s="9"/>
      <c r="G94" s="140">
        <f>G95</f>
        <v>43431.61751999999</v>
      </c>
      <c r="H94" s="146">
        <f aca="true" t="shared" si="15" ref="H94:X94">H95</f>
        <v>0</v>
      </c>
      <c r="I94" s="146">
        <f t="shared" si="15"/>
        <v>0</v>
      </c>
      <c r="J94" s="146">
        <f t="shared" si="15"/>
        <v>0</v>
      </c>
      <c r="K94" s="146">
        <f t="shared" si="15"/>
        <v>0</v>
      </c>
      <c r="L94" s="146">
        <f t="shared" si="15"/>
        <v>0</v>
      </c>
      <c r="M94" s="146">
        <f t="shared" si="15"/>
        <v>0</v>
      </c>
      <c r="N94" s="146">
        <f t="shared" si="15"/>
        <v>0</v>
      </c>
      <c r="O94" s="146">
        <f t="shared" si="15"/>
        <v>0</v>
      </c>
      <c r="P94" s="146">
        <f t="shared" si="15"/>
        <v>0</v>
      </c>
      <c r="Q94" s="146">
        <f t="shared" si="15"/>
        <v>0</v>
      </c>
      <c r="R94" s="146">
        <f t="shared" si="15"/>
        <v>0</v>
      </c>
      <c r="S94" s="146">
        <f t="shared" si="15"/>
        <v>0</v>
      </c>
      <c r="T94" s="146">
        <f t="shared" si="15"/>
        <v>0</v>
      </c>
      <c r="U94" s="146">
        <f t="shared" si="15"/>
        <v>0</v>
      </c>
      <c r="V94" s="146">
        <f t="shared" si="15"/>
        <v>0</v>
      </c>
      <c r="W94" s="146">
        <f t="shared" si="15"/>
        <v>0</v>
      </c>
      <c r="X94" s="147">
        <f t="shared" si="15"/>
        <v>950</v>
      </c>
      <c r="Y94" s="137">
        <f t="shared" si="13"/>
        <v>2.1873465789353363</v>
      </c>
      <c r="Z94" s="140">
        <f>Z95</f>
        <v>41341.63348</v>
      </c>
      <c r="AA94" s="115">
        <f t="shared" si="11"/>
        <v>95.18787427376479</v>
      </c>
      <c r="AB94" s="118"/>
    </row>
    <row r="95" spans="1:28" ht="32.25" outlineLevel="5" thickBot="1">
      <c r="A95" s="80" t="s">
        <v>138</v>
      </c>
      <c r="B95" s="16">
        <v>951</v>
      </c>
      <c r="C95" s="9" t="s">
        <v>67</v>
      </c>
      <c r="D95" s="9" t="s">
        <v>268</v>
      </c>
      <c r="E95" s="9" t="s">
        <v>5</v>
      </c>
      <c r="F95" s="9"/>
      <c r="G95" s="140">
        <f>G96+G103+G112+G121+G117+G133+G140+G147</f>
        <v>43431.61751999999</v>
      </c>
      <c r="H95" s="133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5"/>
      <c r="X95" s="136">
        <v>950</v>
      </c>
      <c r="Y95" s="137">
        <f t="shared" si="13"/>
        <v>2.1873465789353363</v>
      </c>
      <c r="Z95" s="140">
        <f>Z96+Z103+Z112+Z121+Z117+Z133+Z140+Z147</f>
        <v>41341.63348</v>
      </c>
      <c r="AA95" s="115">
        <f t="shared" si="11"/>
        <v>95.18787427376479</v>
      </c>
      <c r="AB95" s="118"/>
    </row>
    <row r="96" spans="1:28" ht="18.75" customHeight="1" outlineLevel="5" thickBot="1">
      <c r="A96" s="67" t="s">
        <v>30</v>
      </c>
      <c r="B96" s="63">
        <v>951</v>
      </c>
      <c r="C96" s="64" t="s">
        <v>67</v>
      </c>
      <c r="D96" s="64" t="s">
        <v>276</v>
      </c>
      <c r="E96" s="64" t="s">
        <v>5</v>
      </c>
      <c r="F96" s="64"/>
      <c r="G96" s="141">
        <f>G97+G101</f>
        <v>2026.5</v>
      </c>
      <c r="H96" s="138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9"/>
      <c r="Y96" s="137"/>
      <c r="Z96" s="141">
        <f>Z97+Z101</f>
        <v>2026.5</v>
      </c>
      <c r="AA96" s="115">
        <f t="shared" si="11"/>
        <v>100</v>
      </c>
      <c r="AB96" s="118"/>
    </row>
    <row r="97" spans="1:28" ht="32.25" outlineLevel="5" thickBot="1">
      <c r="A97" s="5" t="s">
        <v>94</v>
      </c>
      <c r="B97" s="18">
        <v>951</v>
      </c>
      <c r="C97" s="6" t="s">
        <v>67</v>
      </c>
      <c r="D97" s="6" t="s">
        <v>276</v>
      </c>
      <c r="E97" s="6" t="s">
        <v>91</v>
      </c>
      <c r="F97" s="6"/>
      <c r="G97" s="134">
        <f>G98+G99+G100</f>
        <v>1415.207</v>
      </c>
      <c r="H97" s="138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9"/>
      <c r="Y97" s="137"/>
      <c r="Z97" s="134">
        <f>Z98+Z99+Z100</f>
        <v>1415.207</v>
      </c>
      <c r="AA97" s="115">
        <f t="shared" si="11"/>
        <v>100</v>
      </c>
      <c r="AB97" s="118"/>
    </row>
    <row r="98" spans="1:31" ht="32.25" outlineLevel="5" thickBot="1">
      <c r="A98" s="61" t="s">
        <v>263</v>
      </c>
      <c r="B98" s="65">
        <v>951</v>
      </c>
      <c r="C98" s="66" t="s">
        <v>67</v>
      </c>
      <c r="D98" s="66" t="s">
        <v>276</v>
      </c>
      <c r="E98" s="66" t="s">
        <v>92</v>
      </c>
      <c r="F98" s="66"/>
      <c r="G98" s="132">
        <v>1068.977</v>
      </c>
      <c r="H98" s="138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9"/>
      <c r="Y98" s="137"/>
      <c r="Z98" s="132">
        <v>1068.977</v>
      </c>
      <c r="AA98" s="115">
        <f t="shared" si="11"/>
        <v>100</v>
      </c>
      <c r="AB98" s="118"/>
      <c r="AD98" s="126"/>
      <c r="AE98" s="126"/>
    </row>
    <row r="99" spans="1:31" ht="48" outlineLevel="5" thickBot="1">
      <c r="A99" s="61" t="s">
        <v>265</v>
      </c>
      <c r="B99" s="65">
        <v>951</v>
      </c>
      <c r="C99" s="66" t="s">
        <v>67</v>
      </c>
      <c r="D99" s="66" t="s">
        <v>276</v>
      </c>
      <c r="E99" s="66" t="s">
        <v>93</v>
      </c>
      <c r="F99" s="66"/>
      <c r="G99" s="132">
        <v>25.815</v>
      </c>
      <c r="H99" s="138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9"/>
      <c r="Y99" s="137"/>
      <c r="Z99" s="132">
        <v>25.815</v>
      </c>
      <c r="AA99" s="115">
        <f t="shared" si="11"/>
        <v>100</v>
      </c>
      <c r="AB99" s="118"/>
      <c r="AD99" s="126"/>
      <c r="AE99" s="126"/>
    </row>
    <row r="100" spans="1:31" ht="48" outlineLevel="5" thickBot="1">
      <c r="A100" s="61" t="s">
        <v>258</v>
      </c>
      <c r="B100" s="65">
        <v>951</v>
      </c>
      <c r="C100" s="66" t="s">
        <v>67</v>
      </c>
      <c r="D100" s="66" t="s">
        <v>276</v>
      </c>
      <c r="E100" s="66" t="s">
        <v>259</v>
      </c>
      <c r="F100" s="66"/>
      <c r="G100" s="132">
        <v>320.415</v>
      </c>
      <c r="H100" s="138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9"/>
      <c r="Y100" s="137"/>
      <c r="Z100" s="132">
        <v>320.415</v>
      </c>
      <c r="AA100" s="115">
        <f t="shared" si="11"/>
        <v>100</v>
      </c>
      <c r="AB100" s="118"/>
      <c r="AD100" s="126"/>
      <c r="AE100" s="126"/>
    </row>
    <row r="101" spans="1:31" ht="35.25" customHeight="1" outlineLevel="6" thickBot="1">
      <c r="A101" s="5" t="s">
        <v>101</v>
      </c>
      <c r="B101" s="18">
        <v>951</v>
      </c>
      <c r="C101" s="6" t="s">
        <v>67</v>
      </c>
      <c r="D101" s="6" t="s">
        <v>276</v>
      </c>
      <c r="E101" s="6" t="s">
        <v>95</v>
      </c>
      <c r="F101" s="6"/>
      <c r="G101" s="134">
        <f>G102</f>
        <v>611.293</v>
      </c>
      <c r="H101" s="144">
        <f aca="true" t="shared" si="16" ref="H101:P101">H102</f>
        <v>0</v>
      </c>
      <c r="I101" s="144">
        <f t="shared" si="16"/>
        <v>0</v>
      </c>
      <c r="J101" s="144">
        <f t="shared" si="16"/>
        <v>0</v>
      </c>
      <c r="K101" s="144">
        <f t="shared" si="16"/>
        <v>0</v>
      </c>
      <c r="L101" s="144">
        <f t="shared" si="16"/>
        <v>0</v>
      </c>
      <c r="M101" s="144">
        <f t="shared" si="16"/>
        <v>0</v>
      </c>
      <c r="N101" s="144">
        <f t="shared" si="16"/>
        <v>0</v>
      </c>
      <c r="O101" s="144">
        <f t="shared" si="16"/>
        <v>0</v>
      </c>
      <c r="P101" s="144">
        <f t="shared" si="16"/>
        <v>0</v>
      </c>
      <c r="Q101" s="144">
        <f aca="true" t="shared" si="17" ref="Q101:W101">Q102</f>
        <v>0</v>
      </c>
      <c r="R101" s="144">
        <f t="shared" si="17"/>
        <v>0</v>
      </c>
      <c r="S101" s="144">
        <f t="shared" si="17"/>
        <v>0</v>
      </c>
      <c r="T101" s="144">
        <f t="shared" si="17"/>
        <v>0</v>
      </c>
      <c r="U101" s="144">
        <f t="shared" si="17"/>
        <v>0</v>
      </c>
      <c r="V101" s="144">
        <f t="shared" si="17"/>
        <v>0</v>
      </c>
      <c r="W101" s="144">
        <f t="shared" si="17"/>
        <v>0</v>
      </c>
      <c r="X101" s="145">
        <f>X102</f>
        <v>9539.0701</v>
      </c>
      <c r="Y101" s="137">
        <f>X101/G101*100</f>
        <v>1560.4742897432166</v>
      </c>
      <c r="Z101" s="134">
        <f>Z102</f>
        <v>611.293</v>
      </c>
      <c r="AA101" s="115">
        <f t="shared" si="11"/>
        <v>100</v>
      </c>
      <c r="AB101" s="118"/>
      <c r="AD101" s="126"/>
      <c r="AE101" s="126"/>
    </row>
    <row r="102" spans="1:31" ht="32.25" outlineLevel="4" thickBot="1">
      <c r="A102" s="61" t="s">
        <v>103</v>
      </c>
      <c r="B102" s="65">
        <v>951</v>
      </c>
      <c r="C102" s="66" t="s">
        <v>67</v>
      </c>
      <c r="D102" s="66" t="s">
        <v>276</v>
      </c>
      <c r="E102" s="66" t="s">
        <v>97</v>
      </c>
      <c r="F102" s="66"/>
      <c r="G102" s="132">
        <v>611.293</v>
      </c>
      <c r="H102" s="146">
        <f aca="true" t="shared" si="18" ref="H102:X102">H103</f>
        <v>0</v>
      </c>
      <c r="I102" s="146">
        <f t="shared" si="18"/>
        <v>0</v>
      </c>
      <c r="J102" s="146">
        <f t="shared" si="18"/>
        <v>0</v>
      </c>
      <c r="K102" s="146">
        <f t="shared" si="18"/>
        <v>0</v>
      </c>
      <c r="L102" s="146">
        <f t="shared" si="18"/>
        <v>0</v>
      </c>
      <c r="M102" s="146">
        <f t="shared" si="18"/>
        <v>0</v>
      </c>
      <c r="N102" s="146">
        <f t="shared" si="18"/>
        <v>0</v>
      </c>
      <c r="O102" s="146">
        <f t="shared" si="18"/>
        <v>0</v>
      </c>
      <c r="P102" s="146">
        <f t="shared" si="18"/>
        <v>0</v>
      </c>
      <c r="Q102" s="146">
        <f t="shared" si="18"/>
        <v>0</v>
      </c>
      <c r="R102" s="146">
        <f t="shared" si="18"/>
        <v>0</v>
      </c>
      <c r="S102" s="146">
        <f t="shared" si="18"/>
        <v>0</v>
      </c>
      <c r="T102" s="146">
        <f t="shared" si="18"/>
        <v>0</v>
      </c>
      <c r="U102" s="146">
        <f t="shared" si="18"/>
        <v>0</v>
      </c>
      <c r="V102" s="146">
        <f t="shared" si="18"/>
        <v>0</v>
      </c>
      <c r="W102" s="146">
        <f t="shared" si="18"/>
        <v>0</v>
      </c>
      <c r="X102" s="146">
        <f t="shared" si="18"/>
        <v>9539.0701</v>
      </c>
      <c r="Y102" s="137">
        <f>X102/G102*100</f>
        <v>1560.4742897432166</v>
      </c>
      <c r="Z102" s="132">
        <v>611.293</v>
      </c>
      <c r="AA102" s="115">
        <f t="shared" si="11"/>
        <v>100</v>
      </c>
      <c r="AB102" s="118"/>
      <c r="AD102" s="126"/>
      <c r="AE102" s="126"/>
    </row>
    <row r="103" spans="1:31" ht="48" outlineLevel="5" thickBot="1">
      <c r="A103" s="81" t="s">
        <v>209</v>
      </c>
      <c r="B103" s="63">
        <v>951</v>
      </c>
      <c r="C103" s="64" t="s">
        <v>67</v>
      </c>
      <c r="D103" s="64" t="s">
        <v>270</v>
      </c>
      <c r="E103" s="64" t="s">
        <v>5</v>
      </c>
      <c r="F103" s="64"/>
      <c r="G103" s="141">
        <f>G104+G108</f>
        <v>17144.39748</v>
      </c>
      <c r="H103" s="133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5"/>
      <c r="X103" s="136">
        <v>9539.0701</v>
      </c>
      <c r="Y103" s="137">
        <f>X103/G103*100</f>
        <v>55.639576200493</v>
      </c>
      <c r="Z103" s="141">
        <f>Z104+Z108</f>
        <v>16927.57548</v>
      </c>
      <c r="AA103" s="115">
        <f t="shared" si="11"/>
        <v>98.73531863541464</v>
      </c>
      <c r="AB103" s="118"/>
      <c r="AD103" s="126"/>
      <c r="AE103" s="126"/>
    </row>
    <row r="104" spans="1:28" ht="32.25" outlineLevel="5" thickBot="1">
      <c r="A104" s="5" t="s">
        <v>94</v>
      </c>
      <c r="B104" s="18">
        <v>951</v>
      </c>
      <c r="C104" s="6" t="s">
        <v>67</v>
      </c>
      <c r="D104" s="6" t="s">
        <v>270</v>
      </c>
      <c r="E104" s="6" t="s">
        <v>91</v>
      </c>
      <c r="F104" s="6"/>
      <c r="G104" s="134">
        <f>G105+G106+G107</f>
        <v>16945.29748</v>
      </c>
      <c r="H104" s="138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9"/>
      <c r="Y104" s="137"/>
      <c r="Z104" s="134">
        <f>Z105+Z106+Z107</f>
        <v>16420.01148</v>
      </c>
      <c r="AA104" s="115">
        <f t="shared" si="11"/>
        <v>96.90010753355037</v>
      </c>
      <c r="AB104" s="118"/>
    </row>
    <row r="105" spans="1:28" ht="32.25" outlineLevel="5" thickBot="1">
      <c r="A105" s="61" t="s">
        <v>263</v>
      </c>
      <c r="B105" s="65">
        <v>951</v>
      </c>
      <c r="C105" s="66" t="s">
        <v>67</v>
      </c>
      <c r="D105" s="66" t="s">
        <v>270</v>
      </c>
      <c r="E105" s="66" t="s">
        <v>92</v>
      </c>
      <c r="F105" s="66"/>
      <c r="G105" s="132">
        <v>12912.977</v>
      </c>
      <c r="H105" s="138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9"/>
      <c r="Y105" s="137"/>
      <c r="Z105" s="132">
        <v>12791.007</v>
      </c>
      <c r="AA105" s="115">
        <f t="shared" si="11"/>
        <v>99.05544631574887</v>
      </c>
      <c r="AB105" s="118"/>
    </row>
    <row r="106" spans="1:31" ht="48" outlineLevel="5" thickBot="1">
      <c r="A106" s="61" t="s">
        <v>265</v>
      </c>
      <c r="B106" s="65">
        <v>951</v>
      </c>
      <c r="C106" s="66" t="s">
        <v>67</v>
      </c>
      <c r="D106" s="66" t="s">
        <v>270</v>
      </c>
      <c r="E106" s="66" t="s">
        <v>93</v>
      </c>
      <c r="F106" s="66"/>
      <c r="G106" s="132">
        <v>12.32048</v>
      </c>
      <c r="H106" s="138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9"/>
      <c r="Y106" s="137"/>
      <c r="Z106" s="132">
        <v>12.32048</v>
      </c>
      <c r="AA106" s="115">
        <f t="shared" si="11"/>
        <v>100</v>
      </c>
      <c r="AB106" s="118"/>
      <c r="AD106" s="126"/>
      <c r="AE106" s="126"/>
    </row>
    <row r="107" spans="1:31" ht="48" outlineLevel="5" thickBot="1">
      <c r="A107" s="61" t="s">
        <v>258</v>
      </c>
      <c r="B107" s="65">
        <v>951</v>
      </c>
      <c r="C107" s="66" t="s">
        <v>67</v>
      </c>
      <c r="D107" s="66" t="s">
        <v>270</v>
      </c>
      <c r="E107" s="66" t="s">
        <v>259</v>
      </c>
      <c r="F107" s="66"/>
      <c r="G107" s="132">
        <v>4020</v>
      </c>
      <c r="H107" s="138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9"/>
      <c r="Y107" s="137"/>
      <c r="Z107" s="132">
        <v>3616.684</v>
      </c>
      <c r="AA107" s="115">
        <f t="shared" si="11"/>
        <v>89.96726368159204</v>
      </c>
      <c r="AB107" s="118"/>
      <c r="AD107" s="126"/>
      <c r="AE107" s="126"/>
    </row>
    <row r="108" spans="1:31" ht="32.25" outlineLevel="5" thickBot="1">
      <c r="A108" s="5" t="s">
        <v>101</v>
      </c>
      <c r="B108" s="18">
        <v>951</v>
      </c>
      <c r="C108" s="6" t="s">
        <v>67</v>
      </c>
      <c r="D108" s="6" t="s">
        <v>270</v>
      </c>
      <c r="E108" s="6" t="s">
        <v>95</v>
      </c>
      <c r="F108" s="6"/>
      <c r="G108" s="134">
        <f>G109+G110+G111</f>
        <v>199.1</v>
      </c>
      <c r="H108" s="138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9"/>
      <c r="Y108" s="137"/>
      <c r="Z108" s="134">
        <f>Z109+Z110+Z111</f>
        <v>507.56399999999996</v>
      </c>
      <c r="AA108" s="115">
        <f t="shared" si="11"/>
        <v>254.92918131592162</v>
      </c>
      <c r="AB108" s="118"/>
      <c r="AD108" s="126"/>
      <c r="AE108" s="126"/>
    </row>
    <row r="109" spans="1:31" ht="32.25" outlineLevel="5" thickBot="1">
      <c r="A109" s="61" t="s">
        <v>102</v>
      </c>
      <c r="B109" s="65">
        <v>951</v>
      </c>
      <c r="C109" s="66" t="s">
        <v>67</v>
      </c>
      <c r="D109" s="66" t="s">
        <v>270</v>
      </c>
      <c r="E109" s="66" t="s">
        <v>96</v>
      </c>
      <c r="F109" s="66"/>
      <c r="G109" s="132">
        <v>0</v>
      </c>
      <c r="H109" s="138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9"/>
      <c r="Y109" s="137"/>
      <c r="Z109" s="132">
        <v>0</v>
      </c>
      <c r="AA109" s="115">
        <v>0</v>
      </c>
      <c r="AB109" s="118"/>
      <c r="AD109" s="118"/>
      <c r="AE109" s="118"/>
    </row>
    <row r="110" spans="1:31" ht="32.25" outlineLevel="6" thickBot="1">
      <c r="A110" s="61" t="s">
        <v>103</v>
      </c>
      <c r="B110" s="65">
        <v>951</v>
      </c>
      <c r="C110" s="66" t="s">
        <v>67</v>
      </c>
      <c r="D110" s="66" t="s">
        <v>270</v>
      </c>
      <c r="E110" s="66" t="s">
        <v>97</v>
      </c>
      <c r="F110" s="66"/>
      <c r="G110" s="132">
        <v>199.1</v>
      </c>
      <c r="H110" s="144">
        <f aca="true" t="shared" si="19" ref="H110:W110">H112</f>
        <v>0</v>
      </c>
      <c r="I110" s="144">
        <f t="shared" si="19"/>
        <v>0</v>
      </c>
      <c r="J110" s="144">
        <f t="shared" si="19"/>
        <v>0</v>
      </c>
      <c r="K110" s="144">
        <f t="shared" si="19"/>
        <v>0</v>
      </c>
      <c r="L110" s="144">
        <f t="shared" si="19"/>
        <v>0</v>
      </c>
      <c r="M110" s="144">
        <f t="shared" si="19"/>
        <v>0</v>
      </c>
      <c r="N110" s="144">
        <f t="shared" si="19"/>
        <v>0</v>
      </c>
      <c r="O110" s="144">
        <f t="shared" si="19"/>
        <v>0</v>
      </c>
      <c r="P110" s="144">
        <f t="shared" si="19"/>
        <v>0</v>
      </c>
      <c r="Q110" s="144">
        <f t="shared" si="19"/>
        <v>0</v>
      </c>
      <c r="R110" s="144">
        <f t="shared" si="19"/>
        <v>0</v>
      </c>
      <c r="S110" s="144">
        <f t="shared" si="19"/>
        <v>0</v>
      </c>
      <c r="T110" s="144">
        <f t="shared" si="19"/>
        <v>0</v>
      </c>
      <c r="U110" s="144">
        <f t="shared" si="19"/>
        <v>0</v>
      </c>
      <c r="V110" s="144">
        <f t="shared" si="19"/>
        <v>0</v>
      </c>
      <c r="W110" s="144">
        <f t="shared" si="19"/>
        <v>0</v>
      </c>
      <c r="X110" s="145">
        <f>X112</f>
        <v>277.89792</v>
      </c>
      <c r="Y110" s="137">
        <f>X110/G110*100</f>
        <v>139.5770567553993</v>
      </c>
      <c r="Z110" s="132">
        <v>190.652</v>
      </c>
      <c r="AA110" s="115">
        <f t="shared" si="11"/>
        <v>95.75690607734806</v>
      </c>
      <c r="AB110" s="118"/>
      <c r="AD110" s="118"/>
      <c r="AE110" s="118"/>
    </row>
    <row r="111" spans="1:31" ht="32.25" outlineLevel="6" thickBot="1">
      <c r="A111" s="111" t="s">
        <v>141</v>
      </c>
      <c r="B111" s="66" t="s">
        <v>453</v>
      </c>
      <c r="C111" s="66" t="s">
        <v>67</v>
      </c>
      <c r="D111" s="66" t="s">
        <v>275</v>
      </c>
      <c r="E111" s="66" t="s">
        <v>97</v>
      </c>
      <c r="F111" s="66"/>
      <c r="G111" s="132">
        <v>0</v>
      </c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5"/>
      <c r="Y111" s="137"/>
      <c r="Z111" s="148">
        <v>316.912</v>
      </c>
      <c r="AA111" s="115" t="e">
        <f t="shared" si="11"/>
        <v>#DIV/0!</v>
      </c>
      <c r="AB111" s="118"/>
      <c r="AD111" s="118"/>
      <c r="AE111" s="118"/>
    </row>
    <row r="112" spans="1:31" ht="46.5" customHeight="1" outlineLevel="4" thickBot="1">
      <c r="A112" s="67" t="s">
        <v>142</v>
      </c>
      <c r="B112" s="63">
        <v>951</v>
      </c>
      <c r="C112" s="64" t="s">
        <v>67</v>
      </c>
      <c r="D112" s="64" t="s">
        <v>277</v>
      </c>
      <c r="E112" s="64" t="s">
        <v>5</v>
      </c>
      <c r="F112" s="64"/>
      <c r="G112" s="141">
        <f>G113+G115</f>
        <v>344.899</v>
      </c>
      <c r="H112" s="146">
        <f aca="true" t="shared" si="20" ref="H112:X112">H113</f>
        <v>0</v>
      </c>
      <c r="I112" s="146">
        <f t="shared" si="20"/>
        <v>0</v>
      </c>
      <c r="J112" s="146">
        <f t="shared" si="20"/>
        <v>0</v>
      </c>
      <c r="K112" s="146">
        <f t="shared" si="20"/>
        <v>0</v>
      </c>
      <c r="L112" s="146">
        <f t="shared" si="20"/>
        <v>0</v>
      </c>
      <c r="M112" s="146">
        <f t="shared" si="20"/>
        <v>0</v>
      </c>
      <c r="N112" s="146">
        <f t="shared" si="20"/>
        <v>0</v>
      </c>
      <c r="O112" s="146">
        <f t="shared" si="20"/>
        <v>0</v>
      </c>
      <c r="P112" s="146">
        <f t="shared" si="20"/>
        <v>0</v>
      </c>
      <c r="Q112" s="146">
        <f t="shared" si="20"/>
        <v>0</v>
      </c>
      <c r="R112" s="146">
        <f t="shared" si="20"/>
        <v>0</v>
      </c>
      <c r="S112" s="146">
        <f t="shared" si="20"/>
        <v>0</v>
      </c>
      <c r="T112" s="146">
        <f t="shared" si="20"/>
        <v>0</v>
      </c>
      <c r="U112" s="146">
        <f t="shared" si="20"/>
        <v>0</v>
      </c>
      <c r="V112" s="146">
        <f t="shared" si="20"/>
        <v>0</v>
      </c>
      <c r="W112" s="146">
        <f t="shared" si="20"/>
        <v>0</v>
      </c>
      <c r="X112" s="147">
        <f t="shared" si="20"/>
        <v>277.89792</v>
      </c>
      <c r="Y112" s="137">
        <f>X112/G112*100</f>
        <v>80.57370998466217</v>
      </c>
      <c r="Z112" s="141">
        <f>Z113+Z115</f>
        <v>340.899</v>
      </c>
      <c r="AA112" s="115">
        <f t="shared" si="11"/>
        <v>98.84024018625742</v>
      </c>
      <c r="AB112" s="118"/>
      <c r="AD112" s="126"/>
      <c r="AE112" s="126"/>
    </row>
    <row r="113" spans="1:31" ht="32.25" outlineLevel="5" thickBot="1">
      <c r="A113" s="5" t="s">
        <v>101</v>
      </c>
      <c r="B113" s="18">
        <v>951</v>
      </c>
      <c r="C113" s="6" t="s">
        <v>67</v>
      </c>
      <c r="D113" s="6" t="s">
        <v>277</v>
      </c>
      <c r="E113" s="6" t="s">
        <v>95</v>
      </c>
      <c r="F113" s="6"/>
      <c r="G113" s="134">
        <f>G114</f>
        <v>344.899</v>
      </c>
      <c r="H113" s="133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5"/>
      <c r="X113" s="136">
        <v>277.89792</v>
      </c>
      <c r="Y113" s="137">
        <f>X113/G113*100</f>
        <v>80.57370998466217</v>
      </c>
      <c r="Z113" s="134">
        <f>Z114</f>
        <v>340.899</v>
      </c>
      <c r="AA113" s="115">
        <f t="shared" si="11"/>
        <v>98.84024018625742</v>
      </c>
      <c r="AB113" s="118"/>
      <c r="AD113" s="126"/>
      <c r="AE113" s="126"/>
    </row>
    <row r="114" spans="1:31" ht="32.25" outlineLevel="5" thickBot="1">
      <c r="A114" s="61" t="s">
        <v>103</v>
      </c>
      <c r="B114" s="65">
        <v>951</v>
      </c>
      <c r="C114" s="66" t="s">
        <v>67</v>
      </c>
      <c r="D114" s="66" t="s">
        <v>277</v>
      </c>
      <c r="E114" s="66" t="s">
        <v>97</v>
      </c>
      <c r="F114" s="66"/>
      <c r="G114" s="132">
        <v>344.899</v>
      </c>
      <c r="H114" s="138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9"/>
      <c r="Y114" s="137"/>
      <c r="Z114" s="132">
        <v>340.899</v>
      </c>
      <c r="AA114" s="115">
        <f t="shared" si="11"/>
        <v>98.84024018625742</v>
      </c>
      <c r="AB114" s="118"/>
      <c r="AD114" s="126"/>
      <c r="AE114" s="126"/>
    </row>
    <row r="115" spans="1:31" ht="16.5" outlineLevel="5" thickBot="1">
      <c r="A115" s="5" t="s">
        <v>104</v>
      </c>
      <c r="B115" s="18">
        <v>951</v>
      </c>
      <c r="C115" s="6" t="s">
        <v>67</v>
      </c>
      <c r="D115" s="6" t="s">
        <v>277</v>
      </c>
      <c r="E115" s="6" t="s">
        <v>98</v>
      </c>
      <c r="F115" s="6"/>
      <c r="G115" s="134">
        <f>G116</f>
        <v>0</v>
      </c>
      <c r="H115" s="138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9"/>
      <c r="Y115" s="137"/>
      <c r="Z115" s="134">
        <f>Z116</f>
        <v>0</v>
      </c>
      <c r="AA115" s="115">
        <v>0</v>
      </c>
      <c r="AB115" s="118"/>
      <c r="AD115" s="126"/>
      <c r="AE115" s="126"/>
    </row>
    <row r="116" spans="1:28" ht="16.5" outlineLevel="5" thickBot="1">
      <c r="A116" s="61" t="s">
        <v>106</v>
      </c>
      <c r="B116" s="65">
        <v>951</v>
      </c>
      <c r="C116" s="66" t="s">
        <v>67</v>
      </c>
      <c r="D116" s="66" t="s">
        <v>277</v>
      </c>
      <c r="E116" s="66" t="s">
        <v>100</v>
      </c>
      <c r="F116" s="66"/>
      <c r="G116" s="132">
        <v>0</v>
      </c>
      <c r="H116" s="138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9"/>
      <c r="Y116" s="137"/>
      <c r="Z116" s="132">
        <v>0</v>
      </c>
      <c r="AA116" s="115">
        <v>0</v>
      </c>
      <c r="AB116" s="118"/>
    </row>
    <row r="117" spans="1:31" ht="19.5" customHeight="1" outlineLevel="6" thickBot="1">
      <c r="A117" s="67" t="s">
        <v>143</v>
      </c>
      <c r="B117" s="63">
        <v>951</v>
      </c>
      <c r="C117" s="64" t="s">
        <v>67</v>
      </c>
      <c r="D117" s="64" t="s">
        <v>272</v>
      </c>
      <c r="E117" s="64" t="s">
        <v>5</v>
      </c>
      <c r="F117" s="64"/>
      <c r="G117" s="141">
        <f>G118+G119+G120</f>
        <v>133.10862</v>
      </c>
      <c r="H117" s="144" t="e">
        <f>#REF!+H118</f>
        <v>#REF!</v>
      </c>
      <c r="I117" s="144" t="e">
        <f>#REF!+I118</f>
        <v>#REF!</v>
      </c>
      <c r="J117" s="144" t="e">
        <f>#REF!+J118</f>
        <v>#REF!</v>
      </c>
      <c r="K117" s="144" t="e">
        <f>#REF!+K118</f>
        <v>#REF!</v>
      </c>
      <c r="L117" s="144" t="e">
        <f>#REF!+L118</f>
        <v>#REF!</v>
      </c>
      <c r="M117" s="144" t="e">
        <f>#REF!+M118</f>
        <v>#REF!</v>
      </c>
      <c r="N117" s="144" t="e">
        <f>#REF!+N118</f>
        <v>#REF!</v>
      </c>
      <c r="O117" s="144" t="e">
        <f>#REF!+O118</f>
        <v>#REF!</v>
      </c>
      <c r="P117" s="144" t="e">
        <f>#REF!+P118</f>
        <v>#REF!</v>
      </c>
      <c r="Q117" s="144" t="e">
        <f>#REF!+Q118</f>
        <v>#REF!</v>
      </c>
      <c r="R117" s="144" t="e">
        <f>#REF!+R118</f>
        <v>#REF!</v>
      </c>
      <c r="S117" s="144" t="e">
        <f>#REF!+S118</f>
        <v>#REF!</v>
      </c>
      <c r="T117" s="144" t="e">
        <f>#REF!+T118</f>
        <v>#REF!</v>
      </c>
      <c r="U117" s="144" t="e">
        <f>#REF!+U118</f>
        <v>#REF!</v>
      </c>
      <c r="V117" s="144" t="e">
        <f>#REF!+V118</f>
        <v>#REF!</v>
      </c>
      <c r="W117" s="144" t="e">
        <f>#REF!+W118</f>
        <v>#REF!</v>
      </c>
      <c r="X117" s="144" t="e">
        <f>#REF!+X118</f>
        <v>#REF!</v>
      </c>
      <c r="Y117" s="137" t="e">
        <f>X117/G117*100</f>
        <v>#REF!</v>
      </c>
      <c r="Z117" s="141">
        <f>Z118+Z119+Z120</f>
        <v>132.087</v>
      </c>
      <c r="AA117" s="115">
        <f t="shared" si="11"/>
        <v>99.23249147951499</v>
      </c>
      <c r="AB117" s="118"/>
      <c r="AD117" s="126"/>
      <c r="AE117" s="126"/>
    </row>
    <row r="118" spans="1:31" ht="16.5" customHeight="1" outlineLevel="4" thickBot="1">
      <c r="A118" s="111" t="s">
        <v>112</v>
      </c>
      <c r="B118" s="117">
        <v>951</v>
      </c>
      <c r="C118" s="112" t="s">
        <v>67</v>
      </c>
      <c r="D118" s="112" t="s">
        <v>272</v>
      </c>
      <c r="E118" s="112" t="s">
        <v>228</v>
      </c>
      <c r="F118" s="112"/>
      <c r="G118" s="148">
        <v>45.20462</v>
      </c>
      <c r="H118" s="152">
        <f aca="true" t="shared" si="21" ref="H118:W118">H124</f>
        <v>0</v>
      </c>
      <c r="I118" s="152">
        <f t="shared" si="21"/>
        <v>0</v>
      </c>
      <c r="J118" s="152">
        <f t="shared" si="21"/>
        <v>0</v>
      </c>
      <c r="K118" s="152">
        <f t="shared" si="21"/>
        <v>0</v>
      </c>
      <c r="L118" s="152">
        <f t="shared" si="21"/>
        <v>0</v>
      </c>
      <c r="M118" s="152">
        <f t="shared" si="21"/>
        <v>0</v>
      </c>
      <c r="N118" s="152">
        <f t="shared" si="21"/>
        <v>0</v>
      </c>
      <c r="O118" s="152">
        <f t="shared" si="21"/>
        <v>0</v>
      </c>
      <c r="P118" s="152">
        <f t="shared" si="21"/>
        <v>0</v>
      </c>
      <c r="Q118" s="152">
        <f t="shared" si="21"/>
        <v>0</v>
      </c>
      <c r="R118" s="152">
        <f t="shared" si="21"/>
        <v>0</v>
      </c>
      <c r="S118" s="152">
        <f t="shared" si="21"/>
        <v>0</v>
      </c>
      <c r="T118" s="152">
        <f t="shared" si="21"/>
        <v>0</v>
      </c>
      <c r="U118" s="152">
        <f t="shared" si="21"/>
        <v>0</v>
      </c>
      <c r="V118" s="152">
        <f t="shared" si="21"/>
        <v>0</v>
      </c>
      <c r="W118" s="152">
        <f t="shared" si="21"/>
        <v>0</v>
      </c>
      <c r="X118" s="152">
        <f>X124</f>
        <v>1067.9833</v>
      </c>
      <c r="Y118" s="151">
        <f>X118/G118*100</f>
        <v>2362.55342927338</v>
      </c>
      <c r="Z118" s="148">
        <v>44.7</v>
      </c>
      <c r="AA118" s="115">
        <f t="shared" si="11"/>
        <v>98.88369817067371</v>
      </c>
      <c r="AB118" s="118"/>
      <c r="AD118" s="126"/>
      <c r="AE118" s="126"/>
    </row>
    <row r="119" spans="1:31" ht="16.5" customHeight="1" outlineLevel="4" thickBot="1">
      <c r="A119" s="111" t="s">
        <v>106</v>
      </c>
      <c r="B119" s="117">
        <v>951</v>
      </c>
      <c r="C119" s="112" t="s">
        <v>67</v>
      </c>
      <c r="D119" s="112" t="s">
        <v>272</v>
      </c>
      <c r="E119" s="112" t="s">
        <v>100</v>
      </c>
      <c r="F119" s="112"/>
      <c r="G119" s="148">
        <v>2.5</v>
      </c>
      <c r="H119" s="149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49"/>
      <c r="Y119" s="151"/>
      <c r="Z119" s="148">
        <v>2.5</v>
      </c>
      <c r="AA119" s="115">
        <f t="shared" si="11"/>
        <v>100</v>
      </c>
      <c r="AB119" s="118"/>
      <c r="AD119" s="126"/>
      <c r="AE119" s="126"/>
    </row>
    <row r="120" spans="1:31" ht="16.5" customHeight="1" outlineLevel="4" thickBot="1">
      <c r="A120" s="111" t="s">
        <v>371</v>
      </c>
      <c r="B120" s="117">
        <v>951</v>
      </c>
      <c r="C120" s="112" t="s">
        <v>67</v>
      </c>
      <c r="D120" s="112" t="s">
        <v>272</v>
      </c>
      <c r="E120" s="112" t="s">
        <v>372</v>
      </c>
      <c r="F120" s="112"/>
      <c r="G120" s="148">
        <v>85.404</v>
      </c>
      <c r="H120" s="149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49"/>
      <c r="Y120" s="151"/>
      <c r="Z120" s="148">
        <v>84.887</v>
      </c>
      <c r="AA120" s="115">
        <f t="shared" si="11"/>
        <v>99.3946419371458</v>
      </c>
      <c r="AB120" s="118"/>
      <c r="AD120" s="126"/>
      <c r="AE120" s="126"/>
    </row>
    <row r="121" spans="1:31" ht="33.75" customHeight="1" outlineLevel="4" thickBot="1">
      <c r="A121" s="67" t="s">
        <v>144</v>
      </c>
      <c r="B121" s="63">
        <v>951</v>
      </c>
      <c r="C121" s="64" t="s">
        <v>67</v>
      </c>
      <c r="D121" s="64" t="s">
        <v>278</v>
      </c>
      <c r="E121" s="64" t="s">
        <v>5</v>
      </c>
      <c r="F121" s="64"/>
      <c r="G121" s="141">
        <f>G122+G126+G129</f>
        <v>21563.68142</v>
      </c>
      <c r="H121" s="138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8"/>
      <c r="Y121" s="137"/>
      <c r="Z121" s="141">
        <f>Z122+Z126+Z129</f>
        <v>19730.363</v>
      </c>
      <c r="AA121" s="115">
        <f t="shared" si="11"/>
        <v>91.4981195265683</v>
      </c>
      <c r="AB121" s="118"/>
      <c r="AD121" s="118"/>
      <c r="AE121" s="118"/>
    </row>
    <row r="122" spans="1:31" ht="15.75" customHeight="1" outlineLevel="4" thickBot="1">
      <c r="A122" s="5" t="s">
        <v>114</v>
      </c>
      <c r="B122" s="18">
        <v>951</v>
      </c>
      <c r="C122" s="6" t="s">
        <v>67</v>
      </c>
      <c r="D122" s="6" t="s">
        <v>278</v>
      </c>
      <c r="E122" s="6" t="s">
        <v>113</v>
      </c>
      <c r="F122" s="6"/>
      <c r="G122" s="134">
        <f>G123+G124+G125</f>
        <v>12724.768</v>
      </c>
      <c r="H122" s="138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8"/>
      <c r="Y122" s="137"/>
      <c r="Z122" s="134">
        <f>Z123+Z124+Z125</f>
        <v>12476.871000000001</v>
      </c>
      <c r="AA122" s="115">
        <f t="shared" si="11"/>
        <v>98.051854462101</v>
      </c>
      <c r="AB122" s="118"/>
      <c r="AD122" s="118"/>
      <c r="AE122" s="118"/>
    </row>
    <row r="123" spans="1:31" ht="15.75" customHeight="1" outlineLevel="4" thickBot="1">
      <c r="A123" s="61" t="s">
        <v>262</v>
      </c>
      <c r="B123" s="65">
        <v>951</v>
      </c>
      <c r="C123" s="66" t="s">
        <v>67</v>
      </c>
      <c r="D123" s="66" t="s">
        <v>278</v>
      </c>
      <c r="E123" s="66" t="s">
        <v>115</v>
      </c>
      <c r="F123" s="66"/>
      <c r="G123" s="132">
        <v>9588</v>
      </c>
      <c r="H123" s="138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8"/>
      <c r="Y123" s="137"/>
      <c r="Z123" s="132">
        <v>9585.59</v>
      </c>
      <c r="AA123" s="115">
        <f t="shared" si="11"/>
        <v>99.97486441385065</v>
      </c>
      <c r="AB123" s="118"/>
      <c r="AD123" s="126"/>
      <c r="AE123" s="126"/>
    </row>
    <row r="124" spans="1:31" ht="32.25" outlineLevel="5" thickBot="1">
      <c r="A124" s="61" t="s">
        <v>264</v>
      </c>
      <c r="B124" s="65">
        <v>951</v>
      </c>
      <c r="C124" s="66" t="s">
        <v>67</v>
      </c>
      <c r="D124" s="66" t="s">
        <v>278</v>
      </c>
      <c r="E124" s="66" t="s">
        <v>116</v>
      </c>
      <c r="F124" s="66"/>
      <c r="G124" s="132">
        <v>2.388</v>
      </c>
      <c r="H124" s="133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5"/>
      <c r="X124" s="136">
        <v>1067.9833</v>
      </c>
      <c r="Y124" s="137">
        <f>X124/G121*100</f>
        <v>4.952694668404167</v>
      </c>
      <c r="Z124" s="132">
        <v>2.388</v>
      </c>
      <c r="AA124" s="115">
        <f t="shared" si="11"/>
        <v>100</v>
      </c>
      <c r="AB124" s="118"/>
      <c r="AD124" s="126"/>
      <c r="AE124" s="126"/>
    </row>
    <row r="125" spans="1:31" ht="18.75" customHeight="1" outlineLevel="6" thickBot="1">
      <c r="A125" s="61" t="s">
        <v>260</v>
      </c>
      <c r="B125" s="65">
        <v>951</v>
      </c>
      <c r="C125" s="66" t="s">
        <v>67</v>
      </c>
      <c r="D125" s="66" t="s">
        <v>278</v>
      </c>
      <c r="E125" s="66" t="s">
        <v>261</v>
      </c>
      <c r="F125" s="66"/>
      <c r="G125" s="132">
        <v>3134.38</v>
      </c>
      <c r="H125" s="144">
        <f aca="true" t="shared" si="22" ref="H125:X126">H126</f>
        <v>0</v>
      </c>
      <c r="I125" s="144">
        <f t="shared" si="22"/>
        <v>0</v>
      </c>
      <c r="J125" s="144">
        <f t="shared" si="22"/>
        <v>0</v>
      </c>
      <c r="K125" s="144">
        <f t="shared" si="22"/>
        <v>0</v>
      </c>
      <c r="L125" s="144">
        <f t="shared" si="22"/>
        <v>0</v>
      </c>
      <c r="M125" s="144">
        <f t="shared" si="22"/>
        <v>0</v>
      </c>
      <c r="N125" s="144">
        <f t="shared" si="22"/>
        <v>0</v>
      </c>
      <c r="O125" s="144">
        <f t="shared" si="22"/>
        <v>0</v>
      </c>
      <c r="P125" s="144">
        <f t="shared" si="22"/>
        <v>0</v>
      </c>
      <c r="Q125" s="144">
        <f t="shared" si="22"/>
        <v>0</v>
      </c>
      <c r="R125" s="144">
        <f t="shared" si="22"/>
        <v>0</v>
      </c>
      <c r="S125" s="144">
        <f t="shared" si="22"/>
        <v>0</v>
      </c>
      <c r="T125" s="144">
        <f t="shared" si="22"/>
        <v>0</v>
      </c>
      <c r="U125" s="144">
        <f t="shared" si="22"/>
        <v>0</v>
      </c>
      <c r="V125" s="144">
        <f t="shared" si="22"/>
        <v>0</v>
      </c>
      <c r="W125" s="144">
        <f t="shared" si="22"/>
        <v>0</v>
      </c>
      <c r="X125" s="145">
        <f>X126</f>
        <v>16240.50148</v>
      </c>
      <c r="Y125" s="137">
        <f>X125/G122*100</f>
        <v>127.6290575985354</v>
      </c>
      <c r="Z125" s="132">
        <v>2888.893</v>
      </c>
      <c r="AA125" s="115">
        <f t="shared" si="11"/>
        <v>92.16792475704924</v>
      </c>
      <c r="AB125" s="118"/>
      <c r="AD125" s="126"/>
      <c r="AE125" s="126"/>
    </row>
    <row r="126" spans="1:31" ht="32.25" outlineLevel="6" thickBot="1">
      <c r="A126" s="5" t="s">
        <v>101</v>
      </c>
      <c r="B126" s="18">
        <v>951</v>
      </c>
      <c r="C126" s="6" t="s">
        <v>67</v>
      </c>
      <c r="D126" s="6" t="s">
        <v>278</v>
      </c>
      <c r="E126" s="6" t="s">
        <v>95</v>
      </c>
      <c r="F126" s="6"/>
      <c r="G126" s="134">
        <f>G127+G128</f>
        <v>8543.094</v>
      </c>
      <c r="H126" s="153">
        <f t="shared" si="22"/>
        <v>0</v>
      </c>
      <c r="I126" s="153">
        <f t="shared" si="22"/>
        <v>0</v>
      </c>
      <c r="J126" s="153">
        <f t="shared" si="22"/>
        <v>0</v>
      </c>
      <c r="K126" s="153">
        <f t="shared" si="22"/>
        <v>0</v>
      </c>
      <c r="L126" s="153">
        <f t="shared" si="22"/>
        <v>0</v>
      </c>
      <c r="M126" s="153">
        <f t="shared" si="22"/>
        <v>0</v>
      </c>
      <c r="N126" s="153">
        <f t="shared" si="22"/>
        <v>0</v>
      </c>
      <c r="O126" s="153">
        <f t="shared" si="22"/>
        <v>0</v>
      </c>
      <c r="P126" s="153">
        <f t="shared" si="22"/>
        <v>0</v>
      </c>
      <c r="Q126" s="153">
        <f t="shared" si="22"/>
        <v>0</v>
      </c>
      <c r="R126" s="153">
        <f t="shared" si="22"/>
        <v>0</v>
      </c>
      <c r="S126" s="153">
        <f t="shared" si="22"/>
        <v>0</v>
      </c>
      <c r="T126" s="153">
        <f t="shared" si="22"/>
        <v>0</v>
      </c>
      <c r="U126" s="153">
        <f t="shared" si="22"/>
        <v>0</v>
      </c>
      <c r="V126" s="153">
        <f t="shared" si="22"/>
        <v>0</v>
      </c>
      <c r="W126" s="153">
        <f t="shared" si="22"/>
        <v>0</v>
      </c>
      <c r="X126" s="153">
        <f t="shared" si="22"/>
        <v>16240.50148</v>
      </c>
      <c r="Y126" s="137">
        <f>X126/G123*100</f>
        <v>169.38361994159368</v>
      </c>
      <c r="Z126" s="134">
        <f>Z127+Z128</f>
        <v>6965.646</v>
      </c>
      <c r="AA126" s="115">
        <f t="shared" si="11"/>
        <v>81.53540157699307</v>
      </c>
      <c r="AB126" s="118"/>
      <c r="AD126" s="126"/>
      <c r="AE126" s="126"/>
    </row>
    <row r="127" spans="1:31" ht="32.25" outlineLevel="6" thickBot="1">
      <c r="A127" s="61" t="s">
        <v>102</v>
      </c>
      <c r="B127" s="65">
        <v>951</v>
      </c>
      <c r="C127" s="66" t="s">
        <v>67</v>
      </c>
      <c r="D127" s="66" t="s">
        <v>278</v>
      </c>
      <c r="E127" s="66" t="s">
        <v>96</v>
      </c>
      <c r="F127" s="66"/>
      <c r="G127" s="132">
        <v>0</v>
      </c>
      <c r="H127" s="154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55"/>
      <c r="X127" s="136">
        <v>16240.50148</v>
      </c>
      <c r="Y127" s="137">
        <f>X127/G124*100</f>
        <v>680088.001675042</v>
      </c>
      <c r="Z127" s="132">
        <v>0</v>
      </c>
      <c r="AA127" s="115">
        <v>0</v>
      </c>
      <c r="AB127" s="118"/>
      <c r="AD127" s="126"/>
      <c r="AE127" s="126"/>
    </row>
    <row r="128" spans="1:31" ht="32.25" outlineLevel="6" thickBot="1">
      <c r="A128" s="61" t="s">
        <v>103</v>
      </c>
      <c r="B128" s="65">
        <v>951</v>
      </c>
      <c r="C128" s="66" t="s">
        <v>67</v>
      </c>
      <c r="D128" s="66" t="s">
        <v>278</v>
      </c>
      <c r="E128" s="66" t="s">
        <v>97</v>
      </c>
      <c r="F128" s="66"/>
      <c r="G128" s="132">
        <v>8543.094</v>
      </c>
      <c r="H128" s="156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39"/>
      <c r="Y128" s="137"/>
      <c r="Z128" s="132">
        <v>6965.646</v>
      </c>
      <c r="AA128" s="115">
        <f t="shared" si="11"/>
        <v>81.53540157699307</v>
      </c>
      <c r="AB128" s="118"/>
      <c r="AD128" s="126"/>
      <c r="AE128" s="126"/>
    </row>
    <row r="129" spans="1:31" ht="16.5" outlineLevel="6" thickBot="1">
      <c r="A129" s="5" t="s">
        <v>104</v>
      </c>
      <c r="B129" s="18">
        <v>951</v>
      </c>
      <c r="C129" s="6" t="s">
        <v>67</v>
      </c>
      <c r="D129" s="6" t="s">
        <v>278</v>
      </c>
      <c r="E129" s="6" t="s">
        <v>98</v>
      </c>
      <c r="F129" s="6"/>
      <c r="G129" s="134">
        <f>G130+G131+G132</f>
        <v>295.81942000000004</v>
      </c>
      <c r="H129" s="156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39"/>
      <c r="Y129" s="137"/>
      <c r="Z129" s="134">
        <f>Z130+Z131+Z132</f>
        <v>287.846</v>
      </c>
      <c r="AA129" s="115">
        <f t="shared" si="11"/>
        <v>97.30463267083681</v>
      </c>
      <c r="AB129" s="118"/>
      <c r="AD129" s="126"/>
      <c r="AE129" s="126"/>
    </row>
    <row r="130" spans="1:31" ht="32.25" outlineLevel="6" thickBot="1">
      <c r="A130" s="61" t="s">
        <v>105</v>
      </c>
      <c r="B130" s="65">
        <v>951</v>
      </c>
      <c r="C130" s="66" t="s">
        <v>67</v>
      </c>
      <c r="D130" s="66" t="s">
        <v>278</v>
      </c>
      <c r="E130" s="66" t="s">
        <v>99</v>
      </c>
      <c r="F130" s="66"/>
      <c r="G130" s="132">
        <v>257.749</v>
      </c>
      <c r="H130" s="156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39"/>
      <c r="Y130" s="137"/>
      <c r="Z130" s="132">
        <v>257.749</v>
      </c>
      <c r="AA130" s="115">
        <f t="shared" si="11"/>
        <v>100</v>
      </c>
      <c r="AB130" s="118"/>
      <c r="AD130" s="126"/>
      <c r="AE130" s="126"/>
    </row>
    <row r="131" spans="1:28" ht="16.5" outlineLevel="6" thickBot="1">
      <c r="A131" s="61" t="s">
        <v>106</v>
      </c>
      <c r="B131" s="65">
        <v>951</v>
      </c>
      <c r="C131" s="66" t="s">
        <v>67</v>
      </c>
      <c r="D131" s="66" t="s">
        <v>278</v>
      </c>
      <c r="E131" s="66" t="s">
        <v>100</v>
      </c>
      <c r="F131" s="66"/>
      <c r="G131" s="132">
        <v>24.57042</v>
      </c>
      <c r="H131" s="156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39"/>
      <c r="Y131" s="137"/>
      <c r="Z131" s="132">
        <v>17.469</v>
      </c>
      <c r="AA131" s="115">
        <f t="shared" si="11"/>
        <v>71.09768575384548</v>
      </c>
      <c r="AB131" s="118"/>
    </row>
    <row r="132" spans="1:28" ht="16.5" outlineLevel="6" thickBot="1">
      <c r="A132" s="61" t="s">
        <v>371</v>
      </c>
      <c r="B132" s="65">
        <v>951</v>
      </c>
      <c r="C132" s="66" t="s">
        <v>67</v>
      </c>
      <c r="D132" s="66" t="s">
        <v>278</v>
      </c>
      <c r="E132" s="66" t="s">
        <v>372</v>
      </c>
      <c r="F132" s="66"/>
      <c r="G132" s="132">
        <v>13.5</v>
      </c>
      <c r="H132" s="156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39"/>
      <c r="Y132" s="137"/>
      <c r="Z132" s="132">
        <v>12.628</v>
      </c>
      <c r="AA132" s="115">
        <f t="shared" si="11"/>
        <v>93.54074074074074</v>
      </c>
      <c r="AB132" s="118"/>
    </row>
    <row r="133" spans="1:28" ht="32.25" outlineLevel="6" thickBot="1">
      <c r="A133" s="82" t="s">
        <v>145</v>
      </c>
      <c r="B133" s="63">
        <v>951</v>
      </c>
      <c r="C133" s="64" t="s">
        <v>67</v>
      </c>
      <c r="D133" s="64" t="s">
        <v>279</v>
      </c>
      <c r="E133" s="64" t="s">
        <v>5</v>
      </c>
      <c r="F133" s="64"/>
      <c r="G133" s="141">
        <f>G134+G138</f>
        <v>1015.28</v>
      </c>
      <c r="H133" s="156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39"/>
      <c r="Y133" s="137"/>
      <c r="Z133" s="141">
        <f>Z134+Z138</f>
        <v>999.773</v>
      </c>
      <c r="AA133" s="115">
        <f t="shared" si="11"/>
        <v>98.47263808998503</v>
      </c>
      <c r="AB133" s="118"/>
    </row>
    <row r="134" spans="1:28" ht="32.25" outlineLevel="6" thickBot="1">
      <c r="A134" s="5" t="s">
        <v>94</v>
      </c>
      <c r="B134" s="18">
        <v>951</v>
      </c>
      <c r="C134" s="6" t="s">
        <v>67</v>
      </c>
      <c r="D134" s="6" t="s">
        <v>279</v>
      </c>
      <c r="E134" s="6" t="s">
        <v>91</v>
      </c>
      <c r="F134" s="6"/>
      <c r="G134" s="134">
        <f>G135+G136+G137</f>
        <v>922.75</v>
      </c>
      <c r="H134" s="156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39"/>
      <c r="Y134" s="137"/>
      <c r="Z134" s="134">
        <f>Z135+Z136+Z137</f>
        <v>907.332</v>
      </c>
      <c r="AA134" s="115">
        <f t="shared" si="11"/>
        <v>98.32912489840152</v>
      </c>
      <c r="AB134" s="118"/>
    </row>
    <row r="135" spans="1:28" ht="32.25" outlineLevel="6" thickBot="1">
      <c r="A135" s="61" t="s">
        <v>263</v>
      </c>
      <c r="B135" s="65">
        <v>951</v>
      </c>
      <c r="C135" s="66" t="s">
        <v>67</v>
      </c>
      <c r="D135" s="66" t="s">
        <v>279</v>
      </c>
      <c r="E135" s="66" t="s">
        <v>92</v>
      </c>
      <c r="F135" s="66"/>
      <c r="G135" s="132">
        <v>711.272</v>
      </c>
      <c r="H135" s="156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39"/>
      <c r="Y135" s="137"/>
      <c r="Z135" s="132">
        <v>699.429</v>
      </c>
      <c r="AA135" s="115">
        <f t="shared" si="11"/>
        <v>98.33495484146711</v>
      </c>
      <c r="AB135" s="118"/>
    </row>
    <row r="136" spans="1:28" ht="48" outlineLevel="6" thickBot="1">
      <c r="A136" s="61" t="s">
        <v>265</v>
      </c>
      <c r="B136" s="65">
        <v>951</v>
      </c>
      <c r="C136" s="66" t="s">
        <v>67</v>
      </c>
      <c r="D136" s="66" t="s">
        <v>279</v>
      </c>
      <c r="E136" s="66" t="s">
        <v>93</v>
      </c>
      <c r="F136" s="66"/>
      <c r="G136" s="132">
        <v>0</v>
      </c>
      <c r="H136" s="156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39"/>
      <c r="Y136" s="137"/>
      <c r="Z136" s="132">
        <v>0</v>
      </c>
      <c r="AA136" s="115">
        <v>0</v>
      </c>
      <c r="AB136" s="118"/>
    </row>
    <row r="137" spans="1:28" ht="48" outlineLevel="6" thickBot="1">
      <c r="A137" s="61" t="s">
        <v>258</v>
      </c>
      <c r="B137" s="65">
        <v>951</v>
      </c>
      <c r="C137" s="66" t="s">
        <v>67</v>
      </c>
      <c r="D137" s="66" t="s">
        <v>279</v>
      </c>
      <c r="E137" s="66" t="s">
        <v>259</v>
      </c>
      <c r="F137" s="66"/>
      <c r="G137" s="132">
        <v>211.478</v>
      </c>
      <c r="H137" s="156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39"/>
      <c r="Y137" s="137"/>
      <c r="Z137" s="132">
        <v>207.903</v>
      </c>
      <c r="AA137" s="115">
        <f t="shared" si="11"/>
        <v>98.30951682917372</v>
      </c>
      <c r="AB137" s="118"/>
    </row>
    <row r="138" spans="1:28" ht="32.25" outlineLevel="6" thickBot="1">
      <c r="A138" s="5" t="s">
        <v>101</v>
      </c>
      <c r="B138" s="18">
        <v>951</v>
      </c>
      <c r="C138" s="6" t="s">
        <v>67</v>
      </c>
      <c r="D138" s="6" t="s">
        <v>279</v>
      </c>
      <c r="E138" s="6" t="s">
        <v>95</v>
      </c>
      <c r="F138" s="6"/>
      <c r="G138" s="134">
        <f>G139</f>
        <v>92.53</v>
      </c>
      <c r="H138" s="156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39"/>
      <c r="Y138" s="137"/>
      <c r="Z138" s="134">
        <f>Z139</f>
        <v>92.441</v>
      </c>
      <c r="AA138" s="115">
        <f t="shared" si="11"/>
        <v>99.90381497892575</v>
      </c>
      <c r="AB138" s="118"/>
    </row>
    <row r="139" spans="1:28" ht="32.25" outlineLevel="6" thickBot="1">
      <c r="A139" s="61" t="s">
        <v>103</v>
      </c>
      <c r="B139" s="65">
        <v>951</v>
      </c>
      <c r="C139" s="66" t="s">
        <v>67</v>
      </c>
      <c r="D139" s="66" t="s">
        <v>279</v>
      </c>
      <c r="E139" s="66" t="s">
        <v>97</v>
      </c>
      <c r="F139" s="66"/>
      <c r="G139" s="132">
        <v>92.53</v>
      </c>
      <c r="H139" s="156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39"/>
      <c r="Y139" s="137"/>
      <c r="Z139" s="132">
        <v>92.441</v>
      </c>
      <c r="AA139" s="115">
        <f t="shared" si="11"/>
        <v>99.90381497892575</v>
      </c>
      <c r="AB139" s="118"/>
    </row>
    <row r="140" spans="1:28" ht="32.25" outlineLevel="6" thickBot="1">
      <c r="A140" s="82" t="s">
        <v>146</v>
      </c>
      <c r="B140" s="63">
        <v>951</v>
      </c>
      <c r="C140" s="64" t="s">
        <v>67</v>
      </c>
      <c r="D140" s="64" t="s">
        <v>280</v>
      </c>
      <c r="E140" s="64" t="s">
        <v>5</v>
      </c>
      <c r="F140" s="64"/>
      <c r="G140" s="141">
        <f>G141+G145</f>
        <v>544.0709999999999</v>
      </c>
      <c r="H140" s="156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39"/>
      <c r="Y140" s="137"/>
      <c r="Z140" s="141">
        <f>Z141+Z145</f>
        <v>538.001</v>
      </c>
      <c r="AA140" s="115">
        <f t="shared" si="11"/>
        <v>98.88433678692672</v>
      </c>
      <c r="AB140" s="118"/>
    </row>
    <row r="141" spans="1:28" ht="32.25" outlineLevel="6" thickBot="1">
      <c r="A141" s="5" t="s">
        <v>94</v>
      </c>
      <c r="B141" s="18">
        <v>951</v>
      </c>
      <c r="C141" s="6" t="s">
        <v>67</v>
      </c>
      <c r="D141" s="6" t="s">
        <v>280</v>
      </c>
      <c r="E141" s="6" t="s">
        <v>91</v>
      </c>
      <c r="F141" s="6"/>
      <c r="G141" s="134">
        <f>G142+G143+G144</f>
        <v>499.08099999999996</v>
      </c>
      <c r="H141" s="156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39"/>
      <c r="Y141" s="137"/>
      <c r="Z141" s="134">
        <f>Z142+Z143+Z144</f>
        <v>493.01099999999997</v>
      </c>
      <c r="AA141" s="115">
        <f t="shared" si="11"/>
        <v>98.78376455925992</v>
      </c>
      <c r="AB141" s="118"/>
    </row>
    <row r="142" spans="1:28" ht="32.25" outlineLevel="6" thickBot="1">
      <c r="A142" s="61" t="s">
        <v>263</v>
      </c>
      <c r="B142" s="65">
        <v>951</v>
      </c>
      <c r="C142" s="66" t="s">
        <v>67</v>
      </c>
      <c r="D142" s="66" t="s">
        <v>280</v>
      </c>
      <c r="E142" s="66" t="s">
        <v>92</v>
      </c>
      <c r="F142" s="66"/>
      <c r="G142" s="132">
        <v>384.917</v>
      </c>
      <c r="H142" s="156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39"/>
      <c r="Y142" s="137"/>
      <c r="Z142" s="132">
        <v>380.255</v>
      </c>
      <c r="AA142" s="115">
        <f t="shared" si="11"/>
        <v>98.7888297996711</v>
      </c>
      <c r="AB142" s="118"/>
    </row>
    <row r="143" spans="1:28" ht="48" outlineLevel="6" thickBot="1">
      <c r="A143" s="61" t="s">
        <v>265</v>
      </c>
      <c r="B143" s="65">
        <v>951</v>
      </c>
      <c r="C143" s="66" t="s">
        <v>67</v>
      </c>
      <c r="D143" s="66" t="s">
        <v>280</v>
      </c>
      <c r="E143" s="66" t="s">
        <v>93</v>
      </c>
      <c r="F143" s="66"/>
      <c r="G143" s="132">
        <v>0</v>
      </c>
      <c r="H143" s="156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39"/>
      <c r="Y143" s="137"/>
      <c r="Z143" s="132">
        <v>0</v>
      </c>
      <c r="AA143" s="115">
        <v>0</v>
      </c>
      <c r="AB143" s="118"/>
    </row>
    <row r="144" spans="1:31" ht="48" outlineLevel="6" thickBot="1">
      <c r="A144" s="61" t="s">
        <v>258</v>
      </c>
      <c r="B144" s="65">
        <v>951</v>
      </c>
      <c r="C144" s="66" t="s">
        <v>67</v>
      </c>
      <c r="D144" s="66" t="s">
        <v>280</v>
      </c>
      <c r="E144" s="66" t="s">
        <v>259</v>
      </c>
      <c r="F144" s="66"/>
      <c r="G144" s="132">
        <v>114.164</v>
      </c>
      <c r="H144" s="156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39"/>
      <c r="Y144" s="137"/>
      <c r="Z144" s="132">
        <v>112.756</v>
      </c>
      <c r="AA144" s="115">
        <f t="shared" si="11"/>
        <v>98.76668652114502</v>
      </c>
      <c r="AB144" s="118"/>
      <c r="AD144" s="126"/>
      <c r="AE144" s="126"/>
    </row>
    <row r="145" spans="1:31" ht="32.25" outlineLevel="6" thickBot="1">
      <c r="A145" s="5" t="s">
        <v>101</v>
      </c>
      <c r="B145" s="18">
        <v>951</v>
      </c>
      <c r="C145" s="6" t="s">
        <v>67</v>
      </c>
      <c r="D145" s="6" t="s">
        <v>280</v>
      </c>
      <c r="E145" s="6" t="s">
        <v>95</v>
      </c>
      <c r="F145" s="6"/>
      <c r="G145" s="134">
        <f>G146</f>
        <v>44.99</v>
      </c>
      <c r="H145" s="156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39"/>
      <c r="Y145" s="137"/>
      <c r="Z145" s="134">
        <f>Z146</f>
        <v>44.99</v>
      </c>
      <c r="AA145" s="115">
        <f aca="true" t="shared" si="23" ref="AA145:AA208">Z145/G145*100</f>
        <v>100</v>
      </c>
      <c r="AB145" s="118"/>
      <c r="AD145" s="126"/>
      <c r="AE145" s="126"/>
    </row>
    <row r="146" spans="1:31" ht="32.25" outlineLevel="6" thickBot="1">
      <c r="A146" s="61" t="s">
        <v>103</v>
      </c>
      <c r="B146" s="65">
        <v>951</v>
      </c>
      <c r="C146" s="66" t="s">
        <v>67</v>
      </c>
      <c r="D146" s="66" t="s">
        <v>280</v>
      </c>
      <c r="E146" s="66" t="s">
        <v>97</v>
      </c>
      <c r="F146" s="66"/>
      <c r="G146" s="132">
        <v>44.99</v>
      </c>
      <c r="H146" s="156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39"/>
      <c r="Y146" s="137"/>
      <c r="Z146" s="132">
        <v>44.99</v>
      </c>
      <c r="AA146" s="115">
        <f t="shared" si="23"/>
        <v>100</v>
      </c>
      <c r="AB146" s="118"/>
      <c r="AD146" s="126"/>
      <c r="AE146" s="126"/>
    </row>
    <row r="147" spans="1:31" ht="32.25" outlineLevel="6" thickBot="1">
      <c r="A147" s="82" t="s">
        <v>147</v>
      </c>
      <c r="B147" s="63">
        <v>951</v>
      </c>
      <c r="C147" s="64" t="s">
        <v>67</v>
      </c>
      <c r="D147" s="64" t="s">
        <v>281</v>
      </c>
      <c r="E147" s="64" t="s">
        <v>5</v>
      </c>
      <c r="F147" s="64"/>
      <c r="G147" s="141">
        <f>G148+G151</f>
        <v>659.6800000000001</v>
      </c>
      <c r="H147" s="144">
        <f aca="true" t="shared" si="24" ref="H147:W147">H148</f>
        <v>0</v>
      </c>
      <c r="I147" s="144">
        <f t="shared" si="24"/>
        <v>0</v>
      </c>
      <c r="J147" s="144">
        <f t="shared" si="24"/>
        <v>0</v>
      </c>
      <c r="K147" s="144">
        <f t="shared" si="24"/>
        <v>0</v>
      </c>
      <c r="L147" s="144">
        <f t="shared" si="24"/>
        <v>0</v>
      </c>
      <c r="M147" s="144">
        <f t="shared" si="24"/>
        <v>0</v>
      </c>
      <c r="N147" s="144">
        <f t="shared" si="24"/>
        <v>0</v>
      </c>
      <c r="O147" s="144">
        <f t="shared" si="24"/>
        <v>0</v>
      </c>
      <c r="P147" s="144">
        <f t="shared" si="24"/>
        <v>0</v>
      </c>
      <c r="Q147" s="144">
        <f t="shared" si="24"/>
        <v>0</v>
      </c>
      <c r="R147" s="144">
        <f t="shared" si="24"/>
        <v>0</v>
      </c>
      <c r="S147" s="144">
        <f t="shared" si="24"/>
        <v>0</v>
      </c>
      <c r="T147" s="144">
        <f t="shared" si="24"/>
        <v>0</v>
      </c>
      <c r="U147" s="144">
        <f t="shared" si="24"/>
        <v>0</v>
      </c>
      <c r="V147" s="144">
        <f t="shared" si="24"/>
        <v>0</v>
      </c>
      <c r="W147" s="144">
        <f t="shared" si="24"/>
        <v>0</v>
      </c>
      <c r="X147" s="145">
        <f>X148</f>
        <v>332.248</v>
      </c>
      <c r="Y147" s="137">
        <f>X147/G142*100</f>
        <v>86.3167903729895</v>
      </c>
      <c r="Z147" s="141">
        <f>Z148+Z151</f>
        <v>646.435</v>
      </c>
      <c r="AA147" s="115">
        <f t="shared" si="23"/>
        <v>97.99220834343923</v>
      </c>
      <c r="AB147" s="118"/>
      <c r="AD147" s="126"/>
      <c r="AE147" s="126"/>
    </row>
    <row r="148" spans="1:31" ht="32.25" outlineLevel="6" thickBot="1">
      <c r="A148" s="5" t="s">
        <v>94</v>
      </c>
      <c r="B148" s="18">
        <v>951</v>
      </c>
      <c r="C148" s="6" t="s">
        <v>67</v>
      </c>
      <c r="D148" s="6" t="s">
        <v>281</v>
      </c>
      <c r="E148" s="6" t="s">
        <v>91</v>
      </c>
      <c r="F148" s="6"/>
      <c r="G148" s="134">
        <f>G149+G150</f>
        <v>605.244</v>
      </c>
      <c r="H148" s="154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55"/>
      <c r="X148" s="136">
        <v>332.248</v>
      </c>
      <c r="Y148" s="137" t="e">
        <f>X148/G143*100</f>
        <v>#DIV/0!</v>
      </c>
      <c r="Z148" s="134">
        <f>Z149+Z150</f>
        <v>592</v>
      </c>
      <c r="AA148" s="115">
        <f t="shared" si="23"/>
        <v>97.81179160801263</v>
      </c>
      <c r="AB148" s="118"/>
      <c r="AD148" s="126"/>
      <c r="AE148" s="126"/>
    </row>
    <row r="149" spans="1:31" ht="32.25" outlineLevel="6" thickBot="1">
      <c r="A149" s="61" t="s">
        <v>263</v>
      </c>
      <c r="B149" s="65">
        <v>951</v>
      </c>
      <c r="C149" s="66" t="s">
        <v>67</v>
      </c>
      <c r="D149" s="66" t="s">
        <v>281</v>
      </c>
      <c r="E149" s="66" t="s">
        <v>92</v>
      </c>
      <c r="F149" s="83"/>
      <c r="G149" s="132">
        <v>469.276</v>
      </c>
      <c r="H149" s="156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39"/>
      <c r="Y149" s="137"/>
      <c r="Z149" s="132">
        <v>459.051</v>
      </c>
      <c r="AA149" s="115">
        <f t="shared" si="23"/>
        <v>97.8211116698915</v>
      </c>
      <c r="AB149" s="118"/>
      <c r="AD149" s="126"/>
      <c r="AE149" s="126"/>
    </row>
    <row r="150" spans="1:31" ht="48" outlineLevel="6" thickBot="1">
      <c r="A150" s="61" t="s">
        <v>258</v>
      </c>
      <c r="B150" s="65">
        <v>951</v>
      </c>
      <c r="C150" s="66" t="s">
        <v>67</v>
      </c>
      <c r="D150" s="66" t="s">
        <v>281</v>
      </c>
      <c r="E150" s="66" t="s">
        <v>259</v>
      </c>
      <c r="F150" s="83"/>
      <c r="G150" s="132">
        <v>135.968</v>
      </c>
      <c r="H150" s="156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39"/>
      <c r="Y150" s="137"/>
      <c r="Z150" s="132">
        <v>132.949</v>
      </c>
      <c r="AA150" s="115">
        <f t="shared" si="23"/>
        <v>97.77962461755709</v>
      </c>
      <c r="AB150" s="118"/>
      <c r="AD150" s="126"/>
      <c r="AE150" s="126"/>
    </row>
    <row r="151" spans="1:31" ht="32.25" outlineLevel="6" thickBot="1">
      <c r="A151" s="5" t="s">
        <v>101</v>
      </c>
      <c r="B151" s="18">
        <v>951</v>
      </c>
      <c r="C151" s="6" t="s">
        <v>67</v>
      </c>
      <c r="D151" s="6" t="s">
        <v>281</v>
      </c>
      <c r="E151" s="6" t="s">
        <v>95</v>
      </c>
      <c r="F151" s="84"/>
      <c r="G151" s="134">
        <f>G152</f>
        <v>54.436</v>
      </c>
      <c r="H151" s="156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39"/>
      <c r="Y151" s="137"/>
      <c r="Z151" s="134">
        <f>Z152</f>
        <v>54.435</v>
      </c>
      <c r="AA151" s="115">
        <f t="shared" si="23"/>
        <v>99.99816298038063</v>
      </c>
      <c r="AB151" s="118"/>
      <c r="AD151" s="126"/>
      <c r="AE151" s="126"/>
    </row>
    <row r="152" spans="1:31" ht="34.5" customHeight="1" outlineLevel="6" thickBot="1">
      <c r="A152" s="61" t="s">
        <v>103</v>
      </c>
      <c r="B152" s="65">
        <v>951</v>
      </c>
      <c r="C152" s="66" t="s">
        <v>67</v>
      </c>
      <c r="D152" s="66" t="s">
        <v>281</v>
      </c>
      <c r="E152" s="66" t="s">
        <v>97</v>
      </c>
      <c r="F152" s="83"/>
      <c r="G152" s="132">
        <v>54.436</v>
      </c>
      <c r="H152" s="156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39"/>
      <c r="Y152" s="137"/>
      <c r="Z152" s="132">
        <v>54.435</v>
      </c>
      <c r="AA152" s="115">
        <f t="shared" si="23"/>
        <v>99.99816298038063</v>
      </c>
      <c r="AB152" s="118"/>
      <c r="AD152" s="126"/>
      <c r="AE152" s="126"/>
    </row>
    <row r="153" spans="1:28" ht="16.5" outlineLevel="6" thickBot="1">
      <c r="A153" s="58" t="s">
        <v>148</v>
      </c>
      <c r="B153" s="16">
        <v>951</v>
      </c>
      <c r="C153" s="9" t="s">
        <v>67</v>
      </c>
      <c r="D153" s="9" t="s">
        <v>266</v>
      </c>
      <c r="E153" s="9" t="s">
        <v>5</v>
      </c>
      <c r="F153" s="9"/>
      <c r="G153" s="140">
        <f>G161+G168+G154+G175+G180</f>
        <v>11620.231499999998</v>
      </c>
      <c r="H153" s="156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39"/>
      <c r="Y153" s="137"/>
      <c r="Z153" s="140">
        <f>Z161+Z168+Z154+Z175+Z180</f>
        <v>11619.632</v>
      </c>
      <c r="AA153" s="115">
        <f t="shared" si="23"/>
        <v>99.99484089452092</v>
      </c>
      <c r="AB153" s="118"/>
    </row>
    <row r="154" spans="1:28" ht="48" outlineLevel="6" thickBot="1">
      <c r="A154" s="82" t="s">
        <v>230</v>
      </c>
      <c r="B154" s="63">
        <v>951</v>
      </c>
      <c r="C154" s="64" t="s">
        <v>67</v>
      </c>
      <c r="D154" s="64" t="s">
        <v>282</v>
      </c>
      <c r="E154" s="64" t="s">
        <v>5</v>
      </c>
      <c r="F154" s="64"/>
      <c r="G154" s="141">
        <f>G155+G158</f>
        <v>19.662</v>
      </c>
      <c r="H154" s="142">
        <f aca="true" t="shared" si="25" ref="H154:W154">H156</f>
        <v>0</v>
      </c>
      <c r="I154" s="142">
        <f t="shared" si="25"/>
        <v>0</v>
      </c>
      <c r="J154" s="142">
        <f t="shared" si="25"/>
        <v>0</v>
      </c>
      <c r="K154" s="142">
        <f t="shared" si="25"/>
        <v>0</v>
      </c>
      <c r="L154" s="142">
        <f t="shared" si="25"/>
        <v>0</v>
      </c>
      <c r="M154" s="142">
        <f t="shared" si="25"/>
        <v>0</v>
      </c>
      <c r="N154" s="142">
        <f t="shared" si="25"/>
        <v>0</v>
      </c>
      <c r="O154" s="142">
        <f t="shared" si="25"/>
        <v>0</v>
      </c>
      <c r="P154" s="142">
        <f t="shared" si="25"/>
        <v>0</v>
      </c>
      <c r="Q154" s="142">
        <f t="shared" si="25"/>
        <v>0</v>
      </c>
      <c r="R154" s="142">
        <f t="shared" si="25"/>
        <v>0</v>
      </c>
      <c r="S154" s="142">
        <f t="shared" si="25"/>
        <v>0</v>
      </c>
      <c r="T154" s="142">
        <f t="shared" si="25"/>
        <v>0</v>
      </c>
      <c r="U154" s="142">
        <f t="shared" si="25"/>
        <v>0</v>
      </c>
      <c r="V154" s="142">
        <f t="shared" si="25"/>
        <v>0</v>
      </c>
      <c r="W154" s="142">
        <f t="shared" si="25"/>
        <v>0</v>
      </c>
      <c r="X154" s="143">
        <f>X156</f>
        <v>330.176</v>
      </c>
      <c r="Y154" s="137">
        <f>X154/G149*100</f>
        <v>70.35859494199576</v>
      </c>
      <c r="Z154" s="141">
        <f>Z155+Z158</f>
        <v>19.662</v>
      </c>
      <c r="AA154" s="115">
        <f t="shared" si="23"/>
        <v>100</v>
      </c>
      <c r="AB154" s="118"/>
    </row>
    <row r="155" spans="1:28" ht="32.25" outlineLevel="6" thickBot="1">
      <c r="A155" s="5" t="s">
        <v>204</v>
      </c>
      <c r="B155" s="18">
        <v>951</v>
      </c>
      <c r="C155" s="6" t="s">
        <v>67</v>
      </c>
      <c r="D155" s="6" t="s">
        <v>283</v>
      </c>
      <c r="E155" s="6" t="s">
        <v>5</v>
      </c>
      <c r="F155" s="11"/>
      <c r="G155" s="134">
        <f>G156</f>
        <v>0</v>
      </c>
      <c r="H155" s="157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9"/>
      <c r="Y155" s="137"/>
      <c r="Z155" s="134">
        <f>Z156</f>
        <v>0</v>
      </c>
      <c r="AA155" s="115">
        <v>0</v>
      </c>
      <c r="AB155" s="118"/>
    </row>
    <row r="156" spans="1:28" ht="32.25" outlineLevel="6" thickBot="1">
      <c r="A156" s="123" t="s">
        <v>101</v>
      </c>
      <c r="B156" s="124">
        <v>951</v>
      </c>
      <c r="C156" s="125" t="s">
        <v>67</v>
      </c>
      <c r="D156" s="125" t="s">
        <v>283</v>
      </c>
      <c r="E156" s="125" t="s">
        <v>95</v>
      </c>
      <c r="F156" s="127"/>
      <c r="G156" s="160">
        <f>G157</f>
        <v>0</v>
      </c>
      <c r="H156" s="161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2"/>
      <c r="X156" s="163">
        <v>330.176</v>
      </c>
      <c r="Y156" s="164">
        <f>X156/G151*100</f>
        <v>606.5397898449555</v>
      </c>
      <c r="Z156" s="160">
        <f>Z157</f>
        <v>0</v>
      </c>
      <c r="AA156" s="115">
        <v>0</v>
      </c>
      <c r="AB156" s="118"/>
    </row>
    <row r="157" spans="1:28" ht="32.25" outlineLevel="6" thickBot="1">
      <c r="A157" s="61" t="s">
        <v>103</v>
      </c>
      <c r="B157" s="65">
        <v>951</v>
      </c>
      <c r="C157" s="66" t="s">
        <v>67</v>
      </c>
      <c r="D157" s="66" t="s">
        <v>283</v>
      </c>
      <c r="E157" s="66" t="s">
        <v>97</v>
      </c>
      <c r="F157" s="11"/>
      <c r="G157" s="132">
        <v>0</v>
      </c>
      <c r="H157" s="156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39"/>
      <c r="Y157" s="137"/>
      <c r="Z157" s="132">
        <v>0</v>
      </c>
      <c r="AA157" s="115">
        <v>0</v>
      </c>
      <c r="AB157" s="118"/>
    </row>
    <row r="158" spans="1:28" ht="48" outlineLevel="6" thickBot="1">
      <c r="A158" s="5" t="s">
        <v>203</v>
      </c>
      <c r="B158" s="18">
        <v>951</v>
      </c>
      <c r="C158" s="6" t="s">
        <v>67</v>
      </c>
      <c r="D158" s="6" t="s">
        <v>284</v>
      </c>
      <c r="E158" s="6" t="s">
        <v>5</v>
      </c>
      <c r="F158" s="11"/>
      <c r="G158" s="134">
        <f>G159</f>
        <v>19.662</v>
      </c>
      <c r="H158" s="156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39"/>
      <c r="Y158" s="137"/>
      <c r="Z158" s="134">
        <f>Z159</f>
        <v>19.662</v>
      </c>
      <c r="AA158" s="115">
        <f t="shared" si="23"/>
        <v>100</v>
      </c>
      <c r="AB158" s="118"/>
    </row>
    <row r="159" spans="1:28" ht="18.75" customHeight="1" outlineLevel="6" thickBot="1">
      <c r="A159" s="123" t="s">
        <v>101</v>
      </c>
      <c r="B159" s="124">
        <v>951</v>
      </c>
      <c r="C159" s="125" t="s">
        <v>67</v>
      </c>
      <c r="D159" s="125" t="s">
        <v>284</v>
      </c>
      <c r="E159" s="125" t="s">
        <v>95</v>
      </c>
      <c r="F159" s="127"/>
      <c r="G159" s="160">
        <f>G160</f>
        <v>19.662</v>
      </c>
      <c r="H159" s="165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6"/>
      <c r="Y159" s="164"/>
      <c r="Z159" s="160">
        <f>Z160</f>
        <v>19.662</v>
      </c>
      <c r="AA159" s="115">
        <f t="shared" si="23"/>
        <v>100</v>
      </c>
      <c r="AB159" s="118"/>
    </row>
    <row r="160" spans="1:28" ht="32.25" outlineLevel="6" thickBot="1">
      <c r="A160" s="61" t="s">
        <v>103</v>
      </c>
      <c r="B160" s="65">
        <v>951</v>
      </c>
      <c r="C160" s="66" t="s">
        <v>67</v>
      </c>
      <c r="D160" s="66" t="s">
        <v>284</v>
      </c>
      <c r="E160" s="66" t="s">
        <v>97</v>
      </c>
      <c r="F160" s="11"/>
      <c r="G160" s="132">
        <v>19.662</v>
      </c>
      <c r="H160" s="156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39"/>
      <c r="Y160" s="137"/>
      <c r="Z160" s="132">
        <v>19.662</v>
      </c>
      <c r="AA160" s="115">
        <f t="shared" si="23"/>
        <v>100</v>
      </c>
      <c r="AB160" s="118"/>
    </row>
    <row r="161" spans="1:28" ht="36.75" customHeight="1" outlineLevel="6" thickBot="1">
      <c r="A161" s="67" t="s">
        <v>231</v>
      </c>
      <c r="B161" s="63">
        <v>951</v>
      </c>
      <c r="C161" s="64" t="s">
        <v>67</v>
      </c>
      <c r="D161" s="64" t="s">
        <v>285</v>
      </c>
      <c r="E161" s="64" t="s">
        <v>5</v>
      </c>
      <c r="F161" s="64"/>
      <c r="G161" s="141">
        <f>G162+G165</f>
        <v>39.9675</v>
      </c>
      <c r="H161" s="156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39"/>
      <c r="Y161" s="137"/>
      <c r="Z161" s="141">
        <f>Z162+Z165</f>
        <v>39.368</v>
      </c>
      <c r="AA161" s="115">
        <f t="shared" si="23"/>
        <v>98.50003127541127</v>
      </c>
      <c r="AB161" s="118"/>
    </row>
    <row r="162" spans="1:28" ht="32.25" outlineLevel="6" thickBot="1">
      <c r="A162" s="5" t="s">
        <v>149</v>
      </c>
      <c r="B162" s="18">
        <v>951</v>
      </c>
      <c r="C162" s="6" t="s">
        <v>67</v>
      </c>
      <c r="D162" s="6" t="s">
        <v>286</v>
      </c>
      <c r="E162" s="6" t="s">
        <v>5</v>
      </c>
      <c r="F162" s="6"/>
      <c r="G162" s="134">
        <f>G163</f>
        <v>0</v>
      </c>
      <c r="H162" s="156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39"/>
      <c r="Y162" s="137"/>
      <c r="Z162" s="134">
        <f>Z163</f>
        <v>0</v>
      </c>
      <c r="AA162" s="115">
        <v>0</v>
      </c>
      <c r="AB162" s="118"/>
    </row>
    <row r="163" spans="1:28" ht="32.25" outlineLevel="6" thickBot="1">
      <c r="A163" s="123" t="s">
        <v>101</v>
      </c>
      <c r="B163" s="124">
        <v>951</v>
      </c>
      <c r="C163" s="125" t="s">
        <v>67</v>
      </c>
      <c r="D163" s="125" t="s">
        <v>286</v>
      </c>
      <c r="E163" s="125" t="s">
        <v>95</v>
      </c>
      <c r="F163" s="125"/>
      <c r="G163" s="160">
        <f>G164</f>
        <v>0</v>
      </c>
      <c r="H163" s="165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6"/>
      <c r="Y163" s="164"/>
      <c r="Z163" s="160">
        <f>Z164</f>
        <v>0</v>
      </c>
      <c r="AA163" s="115">
        <v>0</v>
      </c>
      <c r="AB163" s="118"/>
    </row>
    <row r="164" spans="1:28" ht="33" customHeight="1" outlineLevel="6" thickBot="1">
      <c r="A164" s="61" t="s">
        <v>103</v>
      </c>
      <c r="B164" s="65">
        <v>951</v>
      </c>
      <c r="C164" s="66" t="s">
        <v>67</v>
      </c>
      <c r="D164" s="66" t="s">
        <v>286</v>
      </c>
      <c r="E164" s="66" t="s">
        <v>97</v>
      </c>
      <c r="F164" s="66"/>
      <c r="G164" s="132">
        <v>0</v>
      </c>
      <c r="H164" s="156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39"/>
      <c r="Y164" s="137"/>
      <c r="Z164" s="132">
        <v>0</v>
      </c>
      <c r="AA164" s="115">
        <v>0</v>
      </c>
      <c r="AB164" s="118"/>
    </row>
    <row r="165" spans="1:28" ht="32.25" outlineLevel="6" thickBot="1">
      <c r="A165" s="5" t="s">
        <v>150</v>
      </c>
      <c r="B165" s="18">
        <v>951</v>
      </c>
      <c r="C165" s="6" t="s">
        <v>67</v>
      </c>
      <c r="D165" s="6" t="s">
        <v>287</v>
      </c>
      <c r="E165" s="6" t="s">
        <v>5</v>
      </c>
      <c r="F165" s="6"/>
      <c r="G165" s="134">
        <f>G166</f>
        <v>39.9675</v>
      </c>
      <c r="H165" s="156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39"/>
      <c r="Y165" s="137"/>
      <c r="Z165" s="134">
        <f>Z166</f>
        <v>39.368</v>
      </c>
      <c r="AA165" s="115">
        <f t="shared" si="23"/>
        <v>98.50003127541127</v>
      </c>
      <c r="AB165" s="118"/>
    </row>
    <row r="166" spans="1:28" ht="32.25" outlineLevel="6" thickBot="1">
      <c r="A166" s="123" t="s">
        <v>101</v>
      </c>
      <c r="B166" s="124">
        <v>951</v>
      </c>
      <c r="C166" s="125" t="s">
        <v>67</v>
      </c>
      <c r="D166" s="125" t="s">
        <v>287</v>
      </c>
      <c r="E166" s="125" t="s">
        <v>95</v>
      </c>
      <c r="F166" s="125"/>
      <c r="G166" s="160">
        <f>G167</f>
        <v>39.9675</v>
      </c>
      <c r="H166" s="165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6"/>
      <c r="Y166" s="164"/>
      <c r="Z166" s="160">
        <f>Z167</f>
        <v>39.368</v>
      </c>
      <c r="AA166" s="115">
        <f t="shared" si="23"/>
        <v>98.50003127541127</v>
      </c>
      <c r="AB166" s="118"/>
    </row>
    <row r="167" spans="1:28" ht="32.25" outlineLevel="6" thickBot="1">
      <c r="A167" s="61" t="s">
        <v>103</v>
      </c>
      <c r="B167" s="65">
        <v>951</v>
      </c>
      <c r="C167" s="66" t="s">
        <v>67</v>
      </c>
      <c r="D167" s="66" t="s">
        <v>287</v>
      </c>
      <c r="E167" s="66" t="s">
        <v>97</v>
      </c>
      <c r="F167" s="66"/>
      <c r="G167" s="132">
        <v>39.9675</v>
      </c>
      <c r="H167" s="156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39"/>
      <c r="Y167" s="137"/>
      <c r="Z167" s="132">
        <v>39.368</v>
      </c>
      <c r="AA167" s="115">
        <f t="shared" si="23"/>
        <v>98.50003127541127</v>
      </c>
      <c r="AB167" s="118"/>
    </row>
    <row r="168" spans="1:28" ht="32.25" outlineLevel="6" thickBot="1">
      <c r="A168" s="67" t="s">
        <v>232</v>
      </c>
      <c r="B168" s="63">
        <v>951</v>
      </c>
      <c r="C168" s="64" t="s">
        <v>67</v>
      </c>
      <c r="D168" s="64" t="s">
        <v>288</v>
      </c>
      <c r="E168" s="64" t="s">
        <v>5</v>
      </c>
      <c r="F168" s="64"/>
      <c r="G168" s="141">
        <f>G169+G172</f>
        <v>0</v>
      </c>
      <c r="H168" s="156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39"/>
      <c r="Y168" s="137"/>
      <c r="Z168" s="141">
        <f>Z169+Z172</f>
        <v>0</v>
      </c>
      <c r="AA168" s="115">
        <v>0</v>
      </c>
      <c r="AB168" s="118"/>
    </row>
    <row r="169" spans="1:28" ht="48" outlineLevel="6" thickBot="1">
      <c r="A169" s="5" t="s">
        <v>151</v>
      </c>
      <c r="B169" s="18">
        <v>951</v>
      </c>
      <c r="C169" s="6" t="s">
        <v>67</v>
      </c>
      <c r="D169" s="6" t="s">
        <v>289</v>
      </c>
      <c r="E169" s="6" t="s">
        <v>5</v>
      </c>
      <c r="F169" s="6"/>
      <c r="G169" s="134">
        <f>G170</f>
        <v>0</v>
      </c>
      <c r="H169" s="144">
        <f aca="true" t="shared" si="26" ref="H169:W169">H170</f>
        <v>0</v>
      </c>
      <c r="I169" s="144">
        <f t="shared" si="26"/>
        <v>0</v>
      </c>
      <c r="J169" s="144">
        <f t="shared" si="26"/>
        <v>0</v>
      </c>
      <c r="K169" s="144">
        <f t="shared" si="26"/>
        <v>0</v>
      </c>
      <c r="L169" s="144">
        <f t="shared" si="26"/>
        <v>0</v>
      </c>
      <c r="M169" s="144">
        <f t="shared" si="26"/>
        <v>0</v>
      </c>
      <c r="N169" s="144">
        <f t="shared" si="26"/>
        <v>0</v>
      </c>
      <c r="O169" s="144">
        <f t="shared" si="26"/>
        <v>0</v>
      </c>
      <c r="P169" s="144">
        <f t="shared" si="26"/>
        <v>0</v>
      </c>
      <c r="Q169" s="144">
        <f t="shared" si="26"/>
        <v>0</v>
      </c>
      <c r="R169" s="144">
        <f t="shared" si="26"/>
        <v>0</v>
      </c>
      <c r="S169" s="144">
        <f t="shared" si="26"/>
        <v>0</v>
      </c>
      <c r="T169" s="144">
        <f t="shared" si="26"/>
        <v>0</v>
      </c>
      <c r="U169" s="144">
        <f t="shared" si="26"/>
        <v>0</v>
      </c>
      <c r="V169" s="144">
        <f t="shared" si="26"/>
        <v>0</v>
      </c>
      <c r="W169" s="144">
        <f t="shared" si="26"/>
        <v>0</v>
      </c>
      <c r="X169" s="145">
        <f>X170</f>
        <v>409.75398</v>
      </c>
      <c r="Y169" s="137" t="e">
        <f>X169/G163*100</f>
        <v>#DIV/0!</v>
      </c>
      <c r="Z169" s="134">
        <f>Z170</f>
        <v>0</v>
      </c>
      <c r="AA169" s="115">
        <v>0</v>
      </c>
      <c r="AB169" s="118"/>
    </row>
    <row r="170" spans="1:28" ht="32.25" outlineLevel="6" thickBot="1">
      <c r="A170" s="123" t="s">
        <v>101</v>
      </c>
      <c r="B170" s="124">
        <v>951</v>
      </c>
      <c r="C170" s="125" t="s">
        <v>67</v>
      </c>
      <c r="D170" s="125" t="s">
        <v>289</v>
      </c>
      <c r="E170" s="125" t="s">
        <v>95</v>
      </c>
      <c r="F170" s="125"/>
      <c r="G170" s="160">
        <f>G171</f>
        <v>0</v>
      </c>
      <c r="H170" s="161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2"/>
      <c r="X170" s="163">
        <v>409.75398</v>
      </c>
      <c r="Y170" s="164" t="e">
        <f>X170/G164*100</f>
        <v>#DIV/0!</v>
      </c>
      <c r="Z170" s="160">
        <v>0</v>
      </c>
      <c r="AA170" s="115">
        <v>0</v>
      </c>
      <c r="AB170" s="118"/>
    </row>
    <row r="171" spans="1:28" ht="32.25" outlineLevel="6" thickBot="1">
      <c r="A171" s="61" t="s">
        <v>103</v>
      </c>
      <c r="B171" s="65">
        <v>951</v>
      </c>
      <c r="C171" s="66" t="s">
        <v>67</v>
      </c>
      <c r="D171" s="66" t="s">
        <v>289</v>
      </c>
      <c r="E171" s="66" t="s">
        <v>97</v>
      </c>
      <c r="F171" s="66"/>
      <c r="G171" s="132">
        <v>0</v>
      </c>
      <c r="H171" s="156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39"/>
      <c r="Y171" s="137"/>
      <c r="Z171" s="132">
        <v>0</v>
      </c>
      <c r="AA171" s="115">
        <v>0</v>
      </c>
      <c r="AB171" s="118"/>
    </row>
    <row r="172" spans="1:28" ht="48" outlineLevel="6" thickBot="1">
      <c r="A172" s="5" t="s">
        <v>374</v>
      </c>
      <c r="B172" s="18">
        <v>951</v>
      </c>
      <c r="C172" s="6" t="s">
        <v>67</v>
      </c>
      <c r="D172" s="6" t="s">
        <v>375</v>
      </c>
      <c r="E172" s="6" t="s">
        <v>5</v>
      </c>
      <c r="F172" s="6"/>
      <c r="G172" s="134">
        <f>G173</f>
        <v>0</v>
      </c>
      <c r="H172" s="156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39"/>
      <c r="Y172" s="137"/>
      <c r="Z172" s="134">
        <f>Z173</f>
        <v>0</v>
      </c>
      <c r="AA172" s="115">
        <v>0</v>
      </c>
      <c r="AB172" s="118"/>
    </row>
    <row r="173" spans="1:28" ht="32.25" outlineLevel="6" thickBot="1">
      <c r="A173" s="123" t="s">
        <v>101</v>
      </c>
      <c r="B173" s="124">
        <v>951</v>
      </c>
      <c r="C173" s="125" t="s">
        <v>67</v>
      </c>
      <c r="D173" s="125" t="s">
        <v>375</v>
      </c>
      <c r="E173" s="125" t="s">
        <v>95</v>
      </c>
      <c r="F173" s="125"/>
      <c r="G173" s="160">
        <f>G174</f>
        <v>0</v>
      </c>
      <c r="H173" s="165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6"/>
      <c r="Y173" s="164"/>
      <c r="Z173" s="160">
        <v>0</v>
      </c>
      <c r="AA173" s="115">
        <v>0</v>
      </c>
      <c r="AB173" s="118"/>
    </row>
    <row r="174" spans="1:28" ht="32.25" outlineLevel="6" thickBot="1">
      <c r="A174" s="61" t="s">
        <v>103</v>
      </c>
      <c r="B174" s="65">
        <v>951</v>
      </c>
      <c r="C174" s="66" t="s">
        <v>67</v>
      </c>
      <c r="D174" s="66" t="s">
        <v>375</v>
      </c>
      <c r="E174" s="66" t="s">
        <v>97</v>
      </c>
      <c r="F174" s="66"/>
      <c r="G174" s="132">
        <v>0</v>
      </c>
      <c r="H174" s="156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39"/>
      <c r="Y174" s="137"/>
      <c r="Z174" s="132">
        <v>0</v>
      </c>
      <c r="AA174" s="115">
        <v>0</v>
      </c>
      <c r="AB174" s="118"/>
    </row>
    <row r="175" spans="1:28" ht="48" outlineLevel="6" thickBot="1">
      <c r="A175" s="67" t="s">
        <v>365</v>
      </c>
      <c r="B175" s="63">
        <v>951</v>
      </c>
      <c r="C175" s="64" t="s">
        <v>67</v>
      </c>
      <c r="D175" s="64" t="s">
        <v>361</v>
      </c>
      <c r="E175" s="64" t="s">
        <v>5</v>
      </c>
      <c r="F175" s="64"/>
      <c r="G175" s="141">
        <f>G176+G178</f>
        <v>11560.601999999999</v>
      </c>
      <c r="H175" s="156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39"/>
      <c r="Y175" s="137"/>
      <c r="Z175" s="141">
        <f>Z176+Z178</f>
        <v>11560.601999999999</v>
      </c>
      <c r="AA175" s="115">
        <f t="shared" si="23"/>
        <v>100</v>
      </c>
      <c r="AB175" s="118"/>
    </row>
    <row r="176" spans="1:28" ht="16.5" outlineLevel="6" thickBot="1">
      <c r="A176" s="5" t="s">
        <v>122</v>
      </c>
      <c r="B176" s="18">
        <v>951</v>
      </c>
      <c r="C176" s="6" t="s">
        <v>67</v>
      </c>
      <c r="D176" s="6" t="s">
        <v>389</v>
      </c>
      <c r="E176" s="6" t="s">
        <v>121</v>
      </c>
      <c r="F176" s="6"/>
      <c r="G176" s="134">
        <f>G177</f>
        <v>5202.271</v>
      </c>
      <c r="H176" s="156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39"/>
      <c r="Y176" s="137"/>
      <c r="Z176" s="134">
        <f>Z177</f>
        <v>5202.271</v>
      </c>
      <c r="AA176" s="115">
        <f t="shared" si="23"/>
        <v>100</v>
      </c>
      <c r="AB176" s="118"/>
    </row>
    <row r="177" spans="1:28" ht="48" outlineLevel="6" thickBot="1">
      <c r="A177" s="71" t="s">
        <v>211</v>
      </c>
      <c r="B177" s="65">
        <v>951</v>
      </c>
      <c r="C177" s="66" t="s">
        <v>67</v>
      </c>
      <c r="D177" s="66" t="s">
        <v>389</v>
      </c>
      <c r="E177" s="66" t="s">
        <v>89</v>
      </c>
      <c r="F177" s="66"/>
      <c r="G177" s="132">
        <v>5202.271</v>
      </c>
      <c r="H177" s="156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39"/>
      <c r="Y177" s="137"/>
      <c r="Z177" s="132">
        <v>5202.271</v>
      </c>
      <c r="AA177" s="115">
        <f t="shared" si="23"/>
        <v>100</v>
      </c>
      <c r="AB177" s="118"/>
    </row>
    <row r="178" spans="1:28" ht="16.5" outlineLevel="6" thickBot="1">
      <c r="A178" s="5" t="s">
        <v>122</v>
      </c>
      <c r="B178" s="18">
        <v>951</v>
      </c>
      <c r="C178" s="6" t="s">
        <v>67</v>
      </c>
      <c r="D178" s="6" t="s">
        <v>364</v>
      </c>
      <c r="E178" s="6" t="s">
        <v>121</v>
      </c>
      <c r="F178" s="6"/>
      <c r="G178" s="134">
        <f>G179</f>
        <v>6358.331</v>
      </c>
      <c r="H178" s="167">
        <f aca="true" t="shared" si="27" ref="H178:X178">H179</f>
        <v>0</v>
      </c>
      <c r="I178" s="167">
        <f t="shared" si="27"/>
        <v>0</v>
      </c>
      <c r="J178" s="167">
        <f t="shared" si="27"/>
        <v>0</v>
      </c>
      <c r="K178" s="167">
        <f t="shared" si="27"/>
        <v>0</v>
      </c>
      <c r="L178" s="167">
        <f t="shared" si="27"/>
        <v>0</v>
      </c>
      <c r="M178" s="167">
        <f t="shared" si="27"/>
        <v>0</v>
      </c>
      <c r="N178" s="167">
        <f t="shared" si="27"/>
        <v>0</v>
      </c>
      <c r="O178" s="167">
        <f t="shared" si="27"/>
        <v>0</v>
      </c>
      <c r="P178" s="167">
        <f t="shared" si="27"/>
        <v>0</v>
      </c>
      <c r="Q178" s="167">
        <f t="shared" si="27"/>
        <v>0</v>
      </c>
      <c r="R178" s="167">
        <f t="shared" si="27"/>
        <v>0</v>
      </c>
      <c r="S178" s="167">
        <f t="shared" si="27"/>
        <v>0</v>
      </c>
      <c r="T178" s="167">
        <f t="shared" si="27"/>
        <v>0</v>
      </c>
      <c r="U178" s="167">
        <f t="shared" si="27"/>
        <v>0</v>
      </c>
      <c r="V178" s="167">
        <f t="shared" si="27"/>
        <v>0</v>
      </c>
      <c r="W178" s="167">
        <f t="shared" si="27"/>
        <v>0</v>
      </c>
      <c r="X178" s="168">
        <f t="shared" si="27"/>
        <v>1027.32</v>
      </c>
      <c r="Y178" s="137" t="e">
        <f>X178/G169*100</f>
        <v>#DIV/0!</v>
      </c>
      <c r="Z178" s="134">
        <f>Z179</f>
        <v>6358.331</v>
      </c>
      <c r="AA178" s="115">
        <f t="shared" si="23"/>
        <v>100</v>
      </c>
      <c r="AB178" s="118"/>
    </row>
    <row r="179" spans="1:28" ht="48" outlineLevel="6" thickBot="1">
      <c r="A179" s="71" t="s">
        <v>211</v>
      </c>
      <c r="B179" s="65">
        <v>951</v>
      </c>
      <c r="C179" s="66" t="s">
        <v>67</v>
      </c>
      <c r="D179" s="66" t="s">
        <v>364</v>
      </c>
      <c r="E179" s="66" t="s">
        <v>89</v>
      </c>
      <c r="F179" s="66"/>
      <c r="G179" s="132">
        <v>6358.331</v>
      </c>
      <c r="H179" s="144">
        <f aca="true" t="shared" si="28" ref="H179:X179">H183</f>
        <v>0</v>
      </c>
      <c r="I179" s="144">
        <f t="shared" si="28"/>
        <v>0</v>
      </c>
      <c r="J179" s="144">
        <f t="shared" si="28"/>
        <v>0</v>
      </c>
      <c r="K179" s="144">
        <f t="shared" si="28"/>
        <v>0</v>
      </c>
      <c r="L179" s="144">
        <f t="shared" si="28"/>
        <v>0</v>
      </c>
      <c r="M179" s="144">
        <f t="shared" si="28"/>
        <v>0</v>
      </c>
      <c r="N179" s="144">
        <f t="shared" si="28"/>
        <v>0</v>
      </c>
      <c r="O179" s="144">
        <f t="shared" si="28"/>
        <v>0</v>
      </c>
      <c r="P179" s="144">
        <f t="shared" si="28"/>
        <v>0</v>
      </c>
      <c r="Q179" s="144">
        <f t="shared" si="28"/>
        <v>0</v>
      </c>
      <c r="R179" s="144">
        <f t="shared" si="28"/>
        <v>0</v>
      </c>
      <c r="S179" s="144">
        <f t="shared" si="28"/>
        <v>0</v>
      </c>
      <c r="T179" s="144">
        <f t="shared" si="28"/>
        <v>0</v>
      </c>
      <c r="U179" s="144">
        <f t="shared" si="28"/>
        <v>0</v>
      </c>
      <c r="V179" s="144">
        <f t="shared" si="28"/>
        <v>0</v>
      </c>
      <c r="W179" s="144">
        <f t="shared" si="28"/>
        <v>0</v>
      </c>
      <c r="X179" s="145">
        <f t="shared" si="28"/>
        <v>1027.32</v>
      </c>
      <c r="Y179" s="137" t="e">
        <f>X179/G170*100</f>
        <v>#DIV/0!</v>
      </c>
      <c r="Z179" s="132">
        <v>6358.331</v>
      </c>
      <c r="AA179" s="115">
        <f t="shared" si="23"/>
        <v>100</v>
      </c>
      <c r="AB179" s="118"/>
    </row>
    <row r="180" spans="1:28" ht="32.25" outlineLevel="6" thickBot="1">
      <c r="A180" s="67" t="s">
        <v>378</v>
      </c>
      <c r="B180" s="63">
        <v>951</v>
      </c>
      <c r="C180" s="64" t="s">
        <v>67</v>
      </c>
      <c r="D180" s="64" t="s">
        <v>379</v>
      </c>
      <c r="E180" s="64" t="s">
        <v>5</v>
      </c>
      <c r="F180" s="64"/>
      <c r="G180" s="141">
        <f>G181</f>
        <v>0</v>
      </c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5"/>
      <c r="Y180" s="137"/>
      <c r="Z180" s="141">
        <f>Z181</f>
        <v>0</v>
      </c>
      <c r="AA180" s="115">
        <v>0</v>
      </c>
      <c r="AB180" s="118"/>
    </row>
    <row r="181" spans="1:28" ht="32.25" outlineLevel="6" thickBot="1">
      <c r="A181" s="5" t="s">
        <v>101</v>
      </c>
      <c r="B181" s="18">
        <v>951</v>
      </c>
      <c r="C181" s="6" t="s">
        <v>67</v>
      </c>
      <c r="D181" s="6" t="s">
        <v>380</v>
      </c>
      <c r="E181" s="6" t="s">
        <v>95</v>
      </c>
      <c r="F181" s="6"/>
      <c r="G181" s="134">
        <f>G182</f>
        <v>0</v>
      </c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5"/>
      <c r="Y181" s="137"/>
      <c r="Z181" s="134">
        <f>Z182</f>
        <v>0</v>
      </c>
      <c r="AA181" s="115">
        <v>0</v>
      </c>
      <c r="AB181" s="118"/>
    </row>
    <row r="182" spans="1:28" ht="32.25" outlineLevel="6" thickBot="1">
      <c r="A182" s="71" t="s">
        <v>103</v>
      </c>
      <c r="B182" s="65">
        <v>951</v>
      </c>
      <c r="C182" s="66" t="s">
        <v>67</v>
      </c>
      <c r="D182" s="66" t="s">
        <v>380</v>
      </c>
      <c r="E182" s="66" t="s">
        <v>97</v>
      </c>
      <c r="F182" s="66"/>
      <c r="G182" s="132">
        <v>0</v>
      </c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5"/>
      <c r="Y182" s="137"/>
      <c r="Z182" s="132">
        <v>0</v>
      </c>
      <c r="AA182" s="115">
        <v>0</v>
      </c>
      <c r="AB182" s="118"/>
    </row>
    <row r="183" spans="1:28" ht="16.5" outlineLevel="6" thickBot="1">
      <c r="A183" s="85" t="s">
        <v>152</v>
      </c>
      <c r="B183" s="94">
        <v>951</v>
      </c>
      <c r="C183" s="31" t="s">
        <v>153</v>
      </c>
      <c r="D183" s="31" t="s">
        <v>266</v>
      </c>
      <c r="E183" s="31" t="s">
        <v>5</v>
      </c>
      <c r="F183" s="86"/>
      <c r="G183" s="169">
        <f>G184</f>
        <v>1712.2</v>
      </c>
      <c r="H183" s="146">
        <f aca="true" t="shared" si="29" ref="H183:X183">H189</f>
        <v>0</v>
      </c>
      <c r="I183" s="146">
        <f t="shared" si="29"/>
        <v>0</v>
      </c>
      <c r="J183" s="146">
        <f t="shared" si="29"/>
        <v>0</v>
      </c>
      <c r="K183" s="146">
        <f t="shared" si="29"/>
        <v>0</v>
      </c>
      <c r="L183" s="146">
        <f t="shared" si="29"/>
        <v>0</v>
      </c>
      <c r="M183" s="146">
        <f t="shared" si="29"/>
        <v>0</v>
      </c>
      <c r="N183" s="146">
        <f t="shared" si="29"/>
        <v>0</v>
      </c>
      <c r="O183" s="146">
        <f t="shared" si="29"/>
        <v>0</v>
      </c>
      <c r="P183" s="146">
        <f t="shared" si="29"/>
        <v>0</v>
      </c>
      <c r="Q183" s="146">
        <f t="shared" si="29"/>
        <v>0</v>
      </c>
      <c r="R183" s="146">
        <f t="shared" si="29"/>
        <v>0</v>
      </c>
      <c r="S183" s="146">
        <f t="shared" si="29"/>
        <v>0</v>
      </c>
      <c r="T183" s="146">
        <f t="shared" si="29"/>
        <v>0</v>
      </c>
      <c r="U183" s="146">
        <f t="shared" si="29"/>
        <v>0</v>
      </c>
      <c r="V183" s="146">
        <f t="shared" si="29"/>
        <v>0</v>
      </c>
      <c r="W183" s="146">
        <f t="shared" si="29"/>
        <v>0</v>
      </c>
      <c r="X183" s="147">
        <f t="shared" si="29"/>
        <v>1027.32</v>
      </c>
      <c r="Y183" s="137" t="e">
        <f>X183/G171*100</f>
        <v>#DIV/0!</v>
      </c>
      <c r="Z183" s="169">
        <f>Z184</f>
        <v>1712.2</v>
      </c>
      <c r="AA183" s="115">
        <f t="shared" si="23"/>
        <v>100</v>
      </c>
      <c r="AB183" s="118"/>
    </row>
    <row r="184" spans="1:28" ht="16.5" outlineLevel="6" thickBot="1">
      <c r="A184" s="24" t="s">
        <v>82</v>
      </c>
      <c r="B184" s="16">
        <v>951</v>
      </c>
      <c r="C184" s="9" t="s">
        <v>83</v>
      </c>
      <c r="D184" s="9" t="s">
        <v>266</v>
      </c>
      <c r="E184" s="9" t="s">
        <v>5</v>
      </c>
      <c r="F184" s="87" t="s">
        <v>5</v>
      </c>
      <c r="G184" s="142">
        <f>G185</f>
        <v>1712.2</v>
      </c>
      <c r="H184" s="138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70"/>
      <c r="Y184" s="137"/>
      <c r="Z184" s="142">
        <f>Z185</f>
        <v>1712.2</v>
      </c>
      <c r="AA184" s="115">
        <f t="shared" si="23"/>
        <v>100</v>
      </c>
      <c r="AB184" s="118"/>
    </row>
    <row r="185" spans="1:28" ht="32.25" outlineLevel="6" thickBot="1">
      <c r="A185" s="80" t="s">
        <v>137</v>
      </c>
      <c r="B185" s="16">
        <v>951</v>
      </c>
      <c r="C185" s="9" t="s">
        <v>83</v>
      </c>
      <c r="D185" s="9" t="s">
        <v>267</v>
      </c>
      <c r="E185" s="9" t="s">
        <v>5</v>
      </c>
      <c r="F185" s="87"/>
      <c r="G185" s="142">
        <f>G186</f>
        <v>1712.2</v>
      </c>
      <c r="H185" s="138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70"/>
      <c r="Y185" s="137"/>
      <c r="Z185" s="142">
        <f>Z186</f>
        <v>1712.2</v>
      </c>
      <c r="AA185" s="115">
        <f t="shared" si="23"/>
        <v>100</v>
      </c>
      <c r="AB185" s="118"/>
    </row>
    <row r="186" spans="1:28" ht="32.25" outlineLevel="6" thickBot="1">
      <c r="A186" s="80" t="s">
        <v>138</v>
      </c>
      <c r="B186" s="16">
        <v>951</v>
      </c>
      <c r="C186" s="9" t="s">
        <v>83</v>
      </c>
      <c r="D186" s="9" t="s">
        <v>268</v>
      </c>
      <c r="E186" s="9" t="s">
        <v>5</v>
      </c>
      <c r="F186" s="87"/>
      <c r="G186" s="142">
        <f>G187</f>
        <v>1712.2</v>
      </c>
      <c r="H186" s="138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70"/>
      <c r="Y186" s="137"/>
      <c r="Z186" s="142">
        <f>Z187</f>
        <v>1712.2</v>
      </c>
      <c r="AA186" s="115">
        <f t="shared" si="23"/>
        <v>100</v>
      </c>
      <c r="AB186" s="118"/>
    </row>
    <row r="187" spans="1:28" ht="32.25" outlineLevel="6" thickBot="1">
      <c r="A187" s="62" t="s">
        <v>38</v>
      </c>
      <c r="B187" s="63">
        <v>951</v>
      </c>
      <c r="C187" s="64" t="s">
        <v>83</v>
      </c>
      <c r="D187" s="64" t="s">
        <v>290</v>
      </c>
      <c r="E187" s="64" t="s">
        <v>5</v>
      </c>
      <c r="F187" s="88" t="s">
        <v>5</v>
      </c>
      <c r="G187" s="153">
        <f>G188</f>
        <v>1712.2</v>
      </c>
      <c r="H187" s="138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70"/>
      <c r="Y187" s="137"/>
      <c r="Z187" s="153">
        <f>Z188</f>
        <v>1712.2</v>
      </c>
      <c r="AA187" s="115">
        <f t="shared" si="23"/>
        <v>100</v>
      </c>
      <c r="AB187" s="118"/>
    </row>
    <row r="188" spans="1:28" ht="16.5" outlineLevel="6" thickBot="1">
      <c r="A188" s="120" t="s">
        <v>118</v>
      </c>
      <c r="B188" s="121">
        <v>951</v>
      </c>
      <c r="C188" s="112" t="s">
        <v>83</v>
      </c>
      <c r="D188" s="112" t="s">
        <v>290</v>
      </c>
      <c r="E188" s="112" t="s">
        <v>117</v>
      </c>
      <c r="F188" s="122" t="s">
        <v>154</v>
      </c>
      <c r="G188" s="152">
        <v>1712.2</v>
      </c>
      <c r="H188" s="149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71"/>
      <c r="Y188" s="151"/>
      <c r="Z188" s="152">
        <v>1712.2</v>
      </c>
      <c r="AA188" s="115">
        <f t="shared" si="23"/>
        <v>100</v>
      </c>
      <c r="AB188" s="118"/>
    </row>
    <row r="189" spans="1:28" ht="32.25" outlineLevel="6" thickBot="1">
      <c r="A189" s="77" t="s">
        <v>52</v>
      </c>
      <c r="B189" s="15">
        <v>951</v>
      </c>
      <c r="C189" s="13" t="s">
        <v>51</v>
      </c>
      <c r="D189" s="13" t="s">
        <v>266</v>
      </c>
      <c r="E189" s="13" t="s">
        <v>5</v>
      </c>
      <c r="F189" s="13"/>
      <c r="G189" s="172">
        <f aca="true" t="shared" si="30" ref="G189:G194">G190</f>
        <v>22.13</v>
      </c>
      <c r="H189" s="154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55"/>
      <c r="X189" s="136">
        <v>1027.32</v>
      </c>
      <c r="Y189" s="137">
        <f aca="true" t="shared" si="31" ref="Y189:Y194">X189/G183*100</f>
        <v>60</v>
      </c>
      <c r="Z189" s="172">
        <f aca="true" t="shared" si="32" ref="Z189:Z194">Z190</f>
        <v>22.13</v>
      </c>
      <c r="AA189" s="115">
        <f t="shared" si="23"/>
        <v>100</v>
      </c>
      <c r="AB189" s="118"/>
    </row>
    <row r="190" spans="1:28" ht="18" customHeight="1" outlineLevel="6" thickBot="1">
      <c r="A190" s="8" t="s">
        <v>31</v>
      </c>
      <c r="B190" s="16">
        <v>951</v>
      </c>
      <c r="C190" s="9" t="s">
        <v>10</v>
      </c>
      <c r="D190" s="9" t="s">
        <v>266</v>
      </c>
      <c r="E190" s="9" t="s">
        <v>5</v>
      </c>
      <c r="F190" s="9"/>
      <c r="G190" s="140">
        <f t="shared" si="30"/>
        <v>22.13</v>
      </c>
      <c r="H190" s="173" t="e">
        <f>H191+#REF!</f>
        <v>#REF!</v>
      </c>
      <c r="I190" s="173" t="e">
        <f>I191+#REF!</f>
        <v>#REF!</v>
      </c>
      <c r="J190" s="173" t="e">
        <f>J191+#REF!</f>
        <v>#REF!</v>
      </c>
      <c r="K190" s="173" t="e">
        <f>K191+#REF!</f>
        <v>#REF!</v>
      </c>
      <c r="L190" s="173" t="e">
        <f>L191+#REF!</f>
        <v>#REF!</v>
      </c>
      <c r="M190" s="173" t="e">
        <f>M191+#REF!</f>
        <v>#REF!</v>
      </c>
      <c r="N190" s="173" t="e">
        <f>N191+#REF!</f>
        <v>#REF!</v>
      </c>
      <c r="O190" s="173" t="e">
        <f>O191+#REF!</f>
        <v>#REF!</v>
      </c>
      <c r="P190" s="173" t="e">
        <f>P191+#REF!</f>
        <v>#REF!</v>
      </c>
      <c r="Q190" s="173" t="e">
        <f>Q191+#REF!</f>
        <v>#REF!</v>
      </c>
      <c r="R190" s="173" t="e">
        <f>R191+#REF!</f>
        <v>#REF!</v>
      </c>
      <c r="S190" s="173" t="e">
        <f>S191+#REF!</f>
        <v>#REF!</v>
      </c>
      <c r="T190" s="173" t="e">
        <f>T191+#REF!</f>
        <v>#REF!</v>
      </c>
      <c r="U190" s="173" t="e">
        <f>U191+#REF!</f>
        <v>#REF!</v>
      </c>
      <c r="V190" s="173" t="e">
        <f>V191+#REF!</f>
        <v>#REF!</v>
      </c>
      <c r="W190" s="173" t="e">
        <f>W191+#REF!</f>
        <v>#REF!</v>
      </c>
      <c r="X190" s="174" t="e">
        <f>X191+#REF!</f>
        <v>#REF!</v>
      </c>
      <c r="Y190" s="137" t="e">
        <f t="shared" si="31"/>
        <v>#REF!</v>
      </c>
      <c r="Z190" s="140">
        <f t="shared" si="32"/>
        <v>22.13</v>
      </c>
      <c r="AA190" s="115">
        <f t="shared" si="23"/>
        <v>100</v>
      </c>
      <c r="AB190" s="118"/>
    </row>
    <row r="191" spans="1:28" ht="34.5" customHeight="1" outlineLevel="3" thickBot="1">
      <c r="A191" s="80" t="s">
        <v>137</v>
      </c>
      <c r="B191" s="16">
        <v>951</v>
      </c>
      <c r="C191" s="9" t="s">
        <v>10</v>
      </c>
      <c r="D191" s="9" t="s">
        <v>267</v>
      </c>
      <c r="E191" s="9" t="s">
        <v>5</v>
      </c>
      <c r="F191" s="9"/>
      <c r="G191" s="140">
        <f t="shared" si="30"/>
        <v>22.13</v>
      </c>
      <c r="H191" s="142">
        <f aca="true" t="shared" si="33" ref="H191:X193">H192</f>
        <v>0</v>
      </c>
      <c r="I191" s="142">
        <f t="shared" si="33"/>
        <v>0</v>
      </c>
      <c r="J191" s="142">
        <f t="shared" si="33"/>
        <v>0</v>
      </c>
      <c r="K191" s="142">
        <f t="shared" si="33"/>
        <v>0</v>
      </c>
      <c r="L191" s="142">
        <f t="shared" si="33"/>
        <v>0</v>
      </c>
      <c r="M191" s="142">
        <f t="shared" si="33"/>
        <v>0</v>
      </c>
      <c r="N191" s="142">
        <f t="shared" si="33"/>
        <v>0</v>
      </c>
      <c r="O191" s="142">
        <f t="shared" si="33"/>
        <v>0</v>
      </c>
      <c r="P191" s="142">
        <f t="shared" si="33"/>
        <v>0</v>
      </c>
      <c r="Q191" s="142">
        <f t="shared" si="33"/>
        <v>0</v>
      </c>
      <c r="R191" s="142">
        <f t="shared" si="33"/>
        <v>0</v>
      </c>
      <c r="S191" s="142">
        <f t="shared" si="33"/>
        <v>0</v>
      </c>
      <c r="T191" s="142">
        <f t="shared" si="33"/>
        <v>0</v>
      </c>
      <c r="U191" s="142">
        <f t="shared" si="33"/>
        <v>0</v>
      </c>
      <c r="V191" s="142">
        <f t="shared" si="33"/>
        <v>0</v>
      </c>
      <c r="W191" s="142">
        <f t="shared" si="33"/>
        <v>0</v>
      </c>
      <c r="X191" s="143">
        <f t="shared" si="33"/>
        <v>67.348</v>
      </c>
      <c r="Y191" s="137">
        <f t="shared" si="31"/>
        <v>3.9334189931082815</v>
      </c>
      <c r="Z191" s="140">
        <f t="shared" si="32"/>
        <v>22.13</v>
      </c>
      <c r="AA191" s="115">
        <f t="shared" si="23"/>
        <v>100</v>
      </c>
      <c r="AB191" s="118"/>
    </row>
    <row r="192" spans="1:28" ht="18.75" customHeight="1" outlineLevel="3" thickBot="1">
      <c r="A192" s="80" t="s">
        <v>138</v>
      </c>
      <c r="B192" s="16">
        <v>951</v>
      </c>
      <c r="C192" s="9" t="s">
        <v>10</v>
      </c>
      <c r="D192" s="9" t="s">
        <v>268</v>
      </c>
      <c r="E192" s="9" t="s">
        <v>5</v>
      </c>
      <c r="F192" s="9"/>
      <c r="G192" s="140">
        <f t="shared" si="30"/>
        <v>22.13</v>
      </c>
      <c r="H192" s="142">
        <f t="shared" si="33"/>
        <v>0</v>
      </c>
      <c r="I192" s="142">
        <f t="shared" si="33"/>
        <v>0</v>
      </c>
      <c r="J192" s="142">
        <f t="shared" si="33"/>
        <v>0</v>
      </c>
      <c r="K192" s="142">
        <f t="shared" si="33"/>
        <v>0</v>
      </c>
      <c r="L192" s="142">
        <f t="shared" si="33"/>
        <v>0</v>
      </c>
      <c r="M192" s="142">
        <f t="shared" si="33"/>
        <v>0</v>
      </c>
      <c r="N192" s="142">
        <f t="shared" si="33"/>
        <v>0</v>
      </c>
      <c r="O192" s="142">
        <f t="shared" si="33"/>
        <v>0</v>
      </c>
      <c r="P192" s="142">
        <f t="shared" si="33"/>
        <v>0</v>
      </c>
      <c r="Q192" s="142">
        <f t="shared" si="33"/>
        <v>0</v>
      </c>
      <c r="R192" s="142">
        <f t="shared" si="33"/>
        <v>0</v>
      </c>
      <c r="S192" s="142">
        <f t="shared" si="33"/>
        <v>0</v>
      </c>
      <c r="T192" s="142">
        <f t="shared" si="33"/>
        <v>0</v>
      </c>
      <c r="U192" s="142">
        <f t="shared" si="33"/>
        <v>0</v>
      </c>
      <c r="V192" s="142">
        <f t="shared" si="33"/>
        <v>0</v>
      </c>
      <c r="W192" s="142">
        <f t="shared" si="33"/>
        <v>0</v>
      </c>
      <c r="X192" s="143">
        <f t="shared" si="33"/>
        <v>67.348</v>
      </c>
      <c r="Y192" s="137">
        <f t="shared" si="31"/>
        <v>3.9334189931082815</v>
      </c>
      <c r="Z192" s="140">
        <f t="shared" si="32"/>
        <v>22.13</v>
      </c>
      <c r="AA192" s="115">
        <f t="shared" si="23"/>
        <v>100</v>
      </c>
      <c r="AB192" s="118"/>
    </row>
    <row r="193" spans="1:28" ht="33.75" customHeight="1" outlineLevel="4" thickBot="1">
      <c r="A193" s="67" t="s">
        <v>155</v>
      </c>
      <c r="B193" s="63">
        <v>951</v>
      </c>
      <c r="C193" s="64" t="s">
        <v>10</v>
      </c>
      <c r="D193" s="64" t="s">
        <v>291</v>
      </c>
      <c r="E193" s="64" t="s">
        <v>5</v>
      </c>
      <c r="F193" s="64"/>
      <c r="G193" s="141">
        <f t="shared" si="30"/>
        <v>22.13</v>
      </c>
      <c r="H193" s="146">
        <f t="shared" si="33"/>
        <v>0</v>
      </c>
      <c r="I193" s="146">
        <f t="shared" si="33"/>
        <v>0</v>
      </c>
      <c r="J193" s="146">
        <f t="shared" si="33"/>
        <v>0</v>
      </c>
      <c r="K193" s="146">
        <f t="shared" si="33"/>
        <v>0</v>
      </c>
      <c r="L193" s="146">
        <f t="shared" si="33"/>
        <v>0</v>
      </c>
      <c r="M193" s="146">
        <f t="shared" si="33"/>
        <v>0</v>
      </c>
      <c r="N193" s="146">
        <f t="shared" si="33"/>
        <v>0</v>
      </c>
      <c r="O193" s="146">
        <f t="shared" si="33"/>
        <v>0</v>
      </c>
      <c r="P193" s="146">
        <f t="shared" si="33"/>
        <v>0</v>
      </c>
      <c r="Q193" s="146">
        <f t="shared" si="33"/>
        <v>0</v>
      </c>
      <c r="R193" s="146">
        <f t="shared" si="33"/>
        <v>0</v>
      </c>
      <c r="S193" s="146">
        <f t="shared" si="33"/>
        <v>0</v>
      </c>
      <c r="T193" s="146">
        <f t="shared" si="33"/>
        <v>0</v>
      </c>
      <c r="U193" s="146">
        <f t="shared" si="33"/>
        <v>0</v>
      </c>
      <c r="V193" s="146">
        <f t="shared" si="33"/>
        <v>0</v>
      </c>
      <c r="W193" s="146">
        <f t="shared" si="33"/>
        <v>0</v>
      </c>
      <c r="X193" s="147">
        <f t="shared" si="33"/>
        <v>67.348</v>
      </c>
      <c r="Y193" s="137">
        <f t="shared" si="31"/>
        <v>3.9334189931082815</v>
      </c>
      <c r="Z193" s="141">
        <f t="shared" si="32"/>
        <v>22.13</v>
      </c>
      <c r="AA193" s="115">
        <f t="shared" si="23"/>
        <v>100</v>
      </c>
      <c r="AB193" s="118"/>
    </row>
    <row r="194" spans="1:28" ht="32.25" outlineLevel="5" thickBot="1">
      <c r="A194" s="5" t="s">
        <v>101</v>
      </c>
      <c r="B194" s="18">
        <v>951</v>
      </c>
      <c r="C194" s="6" t="s">
        <v>10</v>
      </c>
      <c r="D194" s="6" t="s">
        <v>291</v>
      </c>
      <c r="E194" s="6" t="s">
        <v>95</v>
      </c>
      <c r="F194" s="6"/>
      <c r="G194" s="134">
        <f t="shared" si="30"/>
        <v>22.13</v>
      </c>
      <c r="H194" s="133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5"/>
      <c r="X194" s="136">
        <v>67.348</v>
      </c>
      <c r="Y194" s="137">
        <f t="shared" si="31"/>
        <v>3.9334189931082815</v>
      </c>
      <c r="Z194" s="134">
        <f t="shared" si="32"/>
        <v>22.13</v>
      </c>
      <c r="AA194" s="115">
        <f t="shared" si="23"/>
        <v>100</v>
      </c>
      <c r="AB194" s="118"/>
    </row>
    <row r="195" spans="1:28" ht="32.25" outlineLevel="5" thickBot="1">
      <c r="A195" s="61" t="s">
        <v>103</v>
      </c>
      <c r="B195" s="65">
        <v>951</v>
      </c>
      <c r="C195" s="66" t="s">
        <v>10</v>
      </c>
      <c r="D195" s="66" t="s">
        <v>291</v>
      </c>
      <c r="E195" s="66" t="s">
        <v>97</v>
      </c>
      <c r="F195" s="66"/>
      <c r="G195" s="132">
        <v>22.13</v>
      </c>
      <c r="H195" s="138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9"/>
      <c r="Y195" s="137"/>
      <c r="Z195" s="132">
        <v>22.13</v>
      </c>
      <c r="AA195" s="115">
        <f t="shared" si="23"/>
        <v>100</v>
      </c>
      <c r="AB195" s="118"/>
    </row>
    <row r="196" spans="1:28" ht="19.5" outlineLevel="6" thickBot="1">
      <c r="A196" s="77" t="s">
        <v>50</v>
      </c>
      <c r="B196" s="15">
        <v>951</v>
      </c>
      <c r="C196" s="13" t="s">
        <v>49</v>
      </c>
      <c r="D196" s="13" t="s">
        <v>266</v>
      </c>
      <c r="E196" s="13" t="s">
        <v>5</v>
      </c>
      <c r="F196" s="13"/>
      <c r="G196" s="172">
        <f>G203+G233+G197</f>
        <v>35044.899999999994</v>
      </c>
      <c r="H196" s="173" t="e">
        <f aca="true" t="shared" si="34" ref="H196:X196">H197+H202</f>
        <v>#REF!</v>
      </c>
      <c r="I196" s="173" t="e">
        <f t="shared" si="34"/>
        <v>#REF!</v>
      </c>
      <c r="J196" s="173" t="e">
        <f t="shared" si="34"/>
        <v>#REF!</v>
      </c>
      <c r="K196" s="173" t="e">
        <f t="shared" si="34"/>
        <v>#REF!</v>
      </c>
      <c r="L196" s="173" t="e">
        <f t="shared" si="34"/>
        <v>#REF!</v>
      </c>
      <c r="M196" s="173" t="e">
        <f t="shared" si="34"/>
        <v>#REF!</v>
      </c>
      <c r="N196" s="173" t="e">
        <f t="shared" si="34"/>
        <v>#REF!</v>
      </c>
      <c r="O196" s="173" t="e">
        <f t="shared" si="34"/>
        <v>#REF!</v>
      </c>
      <c r="P196" s="173" t="e">
        <f t="shared" si="34"/>
        <v>#REF!</v>
      </c>
      <c r="Q196" s="173" t="e">
        <f t="shared" si="34"/>
        <v>#REF!</v>
      </c>
      <c r="R196" s="173" t="e">
        <f t="shared" si="34"/>
        <v>#REF!</v>
      </c>
      <c r="S196" s="173" t="e">
        <f t="shared" si="34"/>
        <v>#REF!</v>
      </c>
      <c r="T196" s="173" t="e">
        <f t="shared" si="34"/>
        <v>#REF!</v>
      </c>
      <c r="U196" s="173" t="e">
        <f t="shared" si="34"/>
        <v>#REF!</v>
      </c>
      <c r="V196" s="173" t="e">
        <f t="shared" si="34"/>
        <v>#REF!</v>
      </c>
      <c r="W196" s="173" t="e">
        <f t="shared" si="34"/>
        <v>#REF!</v>
      </c>
      <c r="X196" s="174" t="e">
        <f t="shared" si="34"/>
        <v>#REF!</v>
      </c>
      <c r="Y196" s="137" t="e">
        <f>X196/G190*100</f>
        <v>#REF!</v>
      </c>
      <c r="Z196" s="172">
        <f>Z203+Z233+Z197</f>
        <v>27692.753</v>
      </c>
      <c r="AA196" s="115">
        <f t="shared" si="23"/>
        <v>79.02077905772312</v>
      </c>
      <c r="AB196" s="118"/>
    </row>
    <row r="197" spans="1:28" ht="16.5" outlineLevel="6" thickBot="1">
      <c r="A197" s="58" t="s">
        <v>216</v>
      </c>
      <c r="B197" s="16">
        <v>951</v>
      </c>
      <c r="C197" s="9" t="s">
        <v>218</v>
      </c>
      <c r="D197" s="9" t="s">
        <v>266</v>
      </c>
      <c r="E197" s="9" t="s">
        <v>5</v>
      </c>
      <c r="F197" s="9"/>
      <c r="G197" s="140">
        <f>G198</f>
        <v>379.28</v>
      </c>
      <c r="H197" s="142">
        <f aca="true" t="shared" si="35" ref="H197:X198">H198</f>
        <v>0</v>
      </c>
      <c r="I197" s="142">
        <f t="shared" si="35"/>
        <v>0</v>
      </c>
      <c r="J197" s="142">
        <f t="shared" si="35"/>
        <v>0</v>
      </c>
      <c r="K197" s="142">
        <f t="shared" si="35"/>
        <v>0</v>
      </c>
      <c r="L197" s="142">
        <f t="shared" si="35"/>
        <v>0</v>
      </c>
      <c r="M197" s="142">
        <f t="shared" si="35"/>
        <v>0</v>
      </c>
      <c r="N197" s="142">
        <f t="shared" si="35"/>
        <v>0</v>
      </c>
      <c r="O197" s="142">
        <f t="shared" si="35"/>
        <v>0</v>
      </c>
      <c r="P197" s="142">
        <f t="shared" si="35"/>
        <v>0</v>
      </c>
      <c r="Q197" s="142">
        <f t="shared" si="35"/>
        <v>0</v>
      </c>
      <c r="R197" s="142">
        <f t="shared" si="35"/>
        <v>0</v>
      </c>
      <c r="S197" s="142">
        <f t="shared" si="35"/>
        <v>0</v>
      </c>
      <c r="T197" s="142">
        <f t="shared" si="35"/>
        <v>0</v>
      </c>
      <c r="U197" s="142">
        <f t="shared" si="35"/>
        <v>0</v>
      </c>
      <c r="V197" s="142">
        <f t="shared" si="35"/>
        <v>0</v>
      </c>
      <c r="W197" s="142">
        <f t="shared" si="35"/>
        <v>0</v>
      </c>
      <c r="X197" s="143">
        <f t="shared" si="35"/>
        <v>0</v>
      </c>
      <c r="Y197" s="137">
        <f>X197/G191*100</f>
        <v>0</v>
      </c>
      <c r="Z197" s="140">
        <f>Z198</f>
        <v>0</v>
      </c>
      <c r="AA197" s="115">
        <f t="shared" si="23"/>
        <v>0</v>
      </c>
      <c r="AB197" s="118"/>
    </row>
    <row r="198" spans="1:28" ht="32.25" outlineLevel="6" thickBot="1">
      <c r="A198" s="80" t="s">
        <v>137</v>
      </c>
      <c r="B198" s="16">
        <v>951</v>
      </c>
      <c r="C198" s="9" t="s">
        <v>218</v>
      </c>
      <c r="D198" s="9" t="s">
        <v>267</v>
      </c>
      <c r="E198" s="9" t="s">
        <v>5</v>
      </c>
      <c r="F198" s="9"/>
      <c r="G198" s="140">
        <f>G199</f>
        <v>379.28</v>
      </c>
      <c r="H198" s="144">
        <f t="shared" si="35"/>
        <v>0</v>
      </c>
      <c r="I198" s="144">
        <f t="shared" si="35"/>
        <v>0</v>
      </c>
      <c r="J198" s="144">
        <f t="shared" si="35"/>
        <v>0</v>
      </c>
      <c r="K198" s="144">
        <f t="shared" si="35"/>
        <v>0</v>
      </c>
      <c r="L198" s="144">
        <f t="shared" si="35"/>
        <v>0</v>
      </c>
      <c r="M198" s="144">
        <f t="shared" si="35"/>
        <v>0</v>
      </c>
      <c r="N198" s="144">
        <f t="shared" si="35"/>
        <v>0</v>
      </c>
      <c r="O198" s="144">
        <f t="shared" si="35"/>
        <v>0</v>
      </c>
      <c r="P198" s="144">
        <f t="shared" si="35"/>
        <v>0</v>
      </c>
      <c r="Q198" s="144">
        <f t="shared" si="35"/>
        <v>0</v>
      </c>
      <c r="R198" s="144">
        <f t="shared" si="35"/>
        <v>0</v>
      </c>
      <c r="S198" s="144">
        <f t="shared" si="35"/>
        <v>0</v>
      </c>
      <c r="T198" s="144">
        <f t="shared" si="35"/>
        <v>0</v>
      </c>
      <c r="U198" s="144">
        <f t="shared" si="35"/>
        <v>0</v>
      </c>
      <c r="V198" s="144">
        <f t="shared" si="35"/>
        <v>0</v>
      </c>
      <c r="W198" s="144">
        <f t="shared" si="35"/>
        <v>0</v>
      </c>
      <c r="X198" s="145">
        <f t="shared" si="35"/>
        <v>0</v>
      </c>
      <c r="Y198" s="137">
        <f>X198/G192*100</f>
        <v>0</v>
      </c>
      <c r="Z198" s="140">
        <f>Z199</f>
        <v>0</v>
      </c>
      <c r="AA198" s="115">
        <f t="shared" si="23"/>
        <v>0</v>
      </c>
      <c r="AB198" s="118"/>
    </row>
    <row r="199" spans="1:28" ht="32.25" outlineLevel="6" thickBot="1">
      <c r="A199" s="80" t="s">
        <v>138</v>
      </c>
      <c r="B199" s="16">
        <v>951</v>
      </c>
      <c r="C199" s="9" t="s">
        <v>218</v>
      </c>
      <c r="D199" s="9" t="s">
        <v>268</v>
      </c>
      <c r="E199" s="9" t="s">
        <v>5</v>
      </c>
      <c r="F199" s="9"/>
      <c r="G199" s="140">
        <f>G200</f>
        <v>379.28</v>
      </c>
      <c r="H199" s="133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5"/>
      <c r="X199" s="136">
        <v>0</v>
      </c>
      <c r="Y199" s="137">
        <f>X199/G193*100</f>
        <v>0</v>
      </c>
      <c r="Z199" s="140">
        <f>Z200</f>
        <v>0</v>
      </c>
      <c r="AA199" s="115">
        <f t="shared" si="23"/>
        <v>0</v>
      </c>
      <c r="AB199" s="118"/>
    </row>
    <row r="200" spans="1:28" ht="48" outlineLevel="6" thickBot="1">
      <c r="A200" s="82" t="s">
        <v>217</v>
      </c>
      <c r="B200" s="63">
        <v>951</v>
      </c>
      <c r="C200" s="64" t="s">
        <v>218</v>
      </c>
      <c r="D200" s="64" t="s">
        <v>292</v>
      </c>
      <c r="E200" s="64" t="s">
        <v>5</v>
      </c>
      <c r="F200" s="64"/>
      <c r="G200" s="141">
        <f>G201</f>
        <v>379.28</v>
      </c>
      <c r="H200" s="138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9"/>
      <c r="Y200" s="137"/>
      <c r="Z200" s="141">
        <f>Z201</f>
        <v>0</v>
      </c>
      <c r="AA200" s="115">
        <f t="shared" si="23"/>
        <v>0</v>
      </c>
      <c r="AB200" s="118"/>
    </row>
    <row r="201" spans="1:28" ht="32.25" outlineLevel="6" thickBot="1">
      <c r="A201" s="5" t="s">
        <v>101</v>
      </c>
      <c r="B201" s="18">
        <v>951</v>
      </c>
      <c r="C201" s="6" t="s">
        <v>218</v>
      </c>
      <c r="D201" s="6" t="s">
        <v>292</v>
      </c>
      <c r="E201" s="6" t="s">
        <v>95</v>
      </c>
      <c r="F201" s="6"/>
      <c r="G201" s="134">
        <f>G202</f>
        <v>379.28</v>
      </c>
      <c r="H201" s="138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9"/>
      <c r="Y201" s="137"/>
      <c r="Z201" s="134">
        <f>Z202</f>
        <v>0</v>
      </c>
      <c r="AA201" s="115">
        <f t="shared" si="23"/>
        <v>0</v>
      </c>
      <c r="AB201" s="118"/>
    </row>
    <row r="202" spans="1:28" ht="32.25" outlineLevel="3" thickBot="1">
      <c r="A202" s="61" t="s">
        <v>103</v>
      </c>
      <c r="B202" s="65">
        <v>951</v>
      </c>
      <c r="C202" s="66" t="s">
        <v>218</v>
      </c>
      <c r="D202" s="66" t="s">
        <v>292</v>
      </c>
      <c r="E202" s="66" t="s">
        <v>97</v>
      </c>
      <c r="F202" s="66"/>
      <c r="G202" s="132">
        <v>379.28</v>
      </c>
      <c r="H202" s="142" t="e">
        <f>H209+H212+H241+#REF!</f>
        <v>#REF!</v>
      </c>
      <c r="I202" s="142" t="e">
        <f>I209+I212+I241+#REF!</f>
        <v>#REF!</v>
      </c>
      <c r="J202" s="142" t="e">
        <f>J209+J212+J241+#REF!</f>
        <v>#REF!</v>
      </c>
      <c r="K202" s="142" t="e">
        <f>K209+K212+K241+#REF!</f>
        <v>#REF!</v>
      </c>
      <c r="L202" s="142" t="e">
        <f>L209+L212+L241+#REF!</f>
        <v>#REF!</v>
      </c>
      <c r="M202" s="142" t="e">
        <f>M209+M212+M241+#REF!</f>
        <v>#REF!</v>
      </c>
      <c r="N202" s="142" t="e">
        <f>N209+N212+N241+#REF!</f>
        <v>#REF!</v>
      </c>
      <c r="O202" s="142" t="e">
        <f>O209+O212+O241+#REF!</f>
        <v>#REF!</v>
      </c>
      <c r="P202" s="142" t="e">
        <f>P209+P212+P241+#REF!</f>
        <v>#REF!</v>
      </c>
      <c r="Q202" s="142" t="e">
        <f>Q209+Q212+Q241+#REF!</f>
        <v>#REF!</v>
      </c>
      <c r="R202" s="142" t="e">
        <f>R209+R212+R241+#REF!</f>
        <v>#REF!</v>
      </c>
      <c r="S202" s="142" t="e">
        <f>S209+S212+S241+#REF!</f>
        <v>#REF!</v>
      </c>
      <c r="T202" s="142" t="e">
        <f>T209+T212+T241+#REF!</f>
        <v>#REF!</v>
      </c>
      <c r="U202" s="142" t="e">
        <f>U209+U212+U241+#REF!</f>
        <v>#REF!</v>
      </c>
      <c r="V202" s="142" t="e">
        <f>V209+V212+V241+#REF!</f>
        <v>#REF!</v>
      </c>
      <c r="W202" s="142" t="e">
        <f>W209+W212+W241+#REF!</f>
        <v>#REF!</v>
      </c>
      <c r="X202" s="143" t="e">
        <f>X209+X212+X241+#REF!</f>
        <v>#REF!</v>
      </c>
      <c r="Y202" s="137" t="e">
        <f>X202/G196*100</f>
        <v>#REF!</v>
      </c>
      <c r="Z202" s="132">
        <v>0</v>
      </c>
      <c r="AA202" s="115">
        <f t="shared" si="23"/>
        <v>0</v>
      </c>
      <c r="AB202" s="118"/>
    </row>
    <row r="203" spans="1:28" ht="16.5" outlineLevel="3" thickBot="1">
      <c r="A203" s="80" t="s">
        <v>156</v>
      </c>
      <c r="B203" s="16">
        <v>951</v>
      </c>
      <c r="C203" s="9" t="s">
        <v>55</v>
      </c>
      <c r="D203" s="9" t="s">
        <v>266</v>
      </c>
      <c r="E203" s="9" t="s">
        <v>5</v>
      </c>
      <c r="F203" s="9"/>
      <c r="G203" s="140">
        <f>G204+G219</f>
        <v>34463.136</v>
      </c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3"/>
      <c r="Y203" s="137"/>
      <c r="Z203" s="140">
        <f>Z204+Z219</f>
        <v>27573.469</v>
      </c>
      <c r="AA203" s="115">
        <f t="shared" si="23"/>
        <v>80.00858946788824</v>
      </c>
      <c r="AB203" s="118"/>
    </row>
    <row r="204" spans="1:28" ht="32.25" outlineLevel="3" thickBot="1">
      <c r="A204" s="8" t="s">
        <v>233</v>
      </c>
      <c r="B204" s="16">
        <v>951</v>
      </c>
      <c r="C204" s="9" t="s">
        <v>55</v>
      </c>
      <c r="D204" s="9" t="s">
        <v>293</v>
      </c>
      <c r="E204" s="9" t="s">
        <v>5</v>
      </c>
      <c r="F204" s="9"/>
      <c r="G204" s="140">
        <f>G205+G213+G208+G211+G216</f>
        <v>27092.136</v>
      </c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3"/>
      <c r="Y204" s="137"/>
      <c r="Z204" s="140">
        <f>Z205+Z213+Z208+Z211+Z216</f>
        <v>25902.469</v>
      </c>
      <c r="AA204" s="115">
        <f t="shared" si="23"/>
        <v>95.60881061574474</v>
      </c>
      <c r="AB204" s="118"/>
    </row>
    <row r="205" spans="1:28" ht="63.75" outlineLevel="3" thickBot="1">
      <c r="A205" s="67" t="s">
        <v>157</v>
      </c>
      <c r="B205" s="63">
        <v>951</v>
      </c>
      <c r="C205" s="64" t="s">
        <v>55</v>
      </c>
      <c r="D205" s="64" t="s">
        <v>294</v>
      </c>
      <c r="E205" s="64" t="s">
        <v>5</v>
      </c>
      <c r="F205" s="64"/>
      <c r="G205" s="141">
        <f>G206</f>
        <v>0</v>
      </c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3"/>
      <c r="Y205" s="137"/>
      <c r="Z205" s="141">
        <f>Z206</f>
        <v>0</v>
      </c>
      <c r="AA205" s="115">
        <v>0</v>
      </c>
      <c r="AB205" s="118"/>
    </row>
    <row r="206" spans="1:28" ht="32.25" outlineLevel="3" thickBot="1">
      <c r="A206" s="5" t="s">
        <v>101</v>
      </c>
      <c r="B206" s="18">
        <v>951</v>
      </c>
      <c r="C206" s="6" t="s">
        <v>55</v>
      </c>
      <c r="D206" s="6" t="s">
        <v>294</v>
      </c>
      <c r="E206" s="6" t="s">
        <v>95</v>
      </c>
      <c r="F206" s="6"/>
      <c r="G206" s="134">
        <f>G207</f>
        <v>0</v>
      </c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3"/>
      <c r="Y206" s="137"/>
      <c r="Z206" s="134">
        <f>Z207</f>
        <v>0</v>
      </c>
      <c r="AA206" s="115">
        <v>0</v>
      </c>
      <c r="AB206" s="118"/>
    </row>
    <row r="207" spans="1:28" ht="32.25" outlineLevel="3" thickBot="1">
      <c r="A207" s="61" t="s">
        <v>103</v>
      </c>
      <c r="B207" s="65">
        <v>951</v>
      </c>
      <c r="C207" s="66" t="s">
        <v>55</v>
      </c>
      <c r="D207" s="66" t="s">
        <v>294</v>
      </c>
      <c r="E207" s="66" t="s">
        <v>97</v>
      </c>
      <c r="F207" s="66"/>
      <c r="G207" s="132">
        <v>0</v>
      </c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3"/>
      <c r="Y207" s="137"/>
      <c r="Z207" s="132">
        <v>0</v>
      </c>
      <c r="AA207" s="115">
        <v>0</v>
      </c>
      <c r="AB207" s="118"/>
    </row>
    <row r="208" spans="1:31" ht="63.75" outlineLevel="3" thickBot="1">
      <c r="A208" s="67" t="s">
        <v>224</v>
      </c>
      <c r="B208" s="63">
        <v>951</v>
      </c>
      <c r="C208" s="64" t="s">
        <v>55</v>
      </c>
      <c r="D208" s="64" t="s">
        <v>295</v>
      </c>
      <c r="E208" s="64" t="s">
        <v>5</v>
      </c>
      <c r="F208" s="64"/>
      <c r="G208" s="141">
        <f>G209</f>
        <v>7029.045</v>
      </c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3"/>
      <c r="Y208" s="137"/>
      <c r="Z208" s="141">
        <f>Z209</f>
        <v>6053.803</v>
      </c>
      <c r="AA208" s="115">
        <f t="shared" si="23"/>
        <v>86.12554052506421</v>
      </c>
      <c r="AB208" s="118"/>
      <c r="AD208" s="126"/>
      <c r="AE208" s="126"/>
    </row>
    <row r="209" spans="1:31" ht="31.5" customHeight="1" outlineLevel="4" thickBot="1">
      <c r="A209" s="5" t="s">
        <v>101</v>
      </c>
      <c r="B209" s="18">
        <v>951</v>
      </c>
      <c r="C209" s="6" t="s">
        <v>55</v>
      </c>
      <c r="D209" s="6" t="s">
        <v>295</v>
      </c>
      <c r="E209" s="6" t="s">
        <v>95</v>
      </c>
      <c r="F209" s="6"/>
      <c r="G209" s="134">
        <f>G210</f>
        <v>7029.045</v>
      </c>
      <c r="H209" s="144">
        <f aca="true" t="shared" si="36" ref="H209:X209">H210</f>
        <v>0</v>
      </c>
      <c r="I209" s="144">
        <f t="shared" si="36"/>
        <v>0</v>
      </c>
      <c r="J209" s="144">
        <f t="shared" si="36"/>
        <v>0</v>
      </c>
      <c r="K209" s="144">
        <f t="shared" si="36"/>
        <v>0</v>
      </c>
      <c r="L209" s="144">
        <f t="shared" si="36"/>
        <v>0</v>
      </c>
      <c r="M209" s="144">
        <f t="shared" si="36"/>
        <v>0</v>
      </c>
      <c r="N209" s="144">
        <f t="shared" si="36"/>
        <v>0</v>
      </c>
      <c r="O209" s="144">
        <f t="shared" si="36"/>
        <v>0</v>
      </c>
      <c r="P209" s="144">
        <f t="shared" si="36"/>
        <v>0</v>
      </c>
      <c r="Q209" s="144">
        <f t="shared" si="36"/>
        <v>0</v>
      </c>
      <c r="R209" s="144">
        <f t="shared" si="36"/>
        <v>0</v>
      </c>
      <c r="S209" s="144">
        <f t="shared" si="36"/>
        <v>0</v>
      </c>
      <c r="T209" s="144">
        <f t="shared" si="36"/>
        <v>0</v>
      </c>
      <c r="U209" s="144">
        <f t="shared" si="36"/>
        <v>0</v>
      </c>
      <c r="V209" s="144">
        <f t="shared" si="36"/>
        <v>0</v>
      </c>
      <c r="W209" s="144">
        <f t="shared" si="36"/>
        <v>0</v>
      </c>
      <c r="X209" s="145">
        <f t="shared" si="36"/>
        <v>2675.999</v>
      </c>
      <c r="Y209" s="137">
        <f>X209/G203*100</f>
        <v>7.7648157149714985</v>
      </c>
      <c r="Z209" s="134">
        <f>Z210</f>
        <v>6053.803</v>
      </c>
      <c r="AA209" s="115">
        <f aca="true" t="shared" si="37" ref="AA209:AA219">Z209/G209*100</f>
        <v>86.12554052506421</v>
      </c>
      <c r="AB209" s="118"/>
      <c r="AD209" s="126"/>
      <c r="AE209" s="126"/>
    </row>
    <row r="210" spans="1:31" ht="32.25" outlineLevel="5" thickBot="1">
      <c r="A210" s="61" t="s">
        <v>103</v>
      </c>
      <c r="B210" s="65">
        <v>951</v>
      </c>
      <c r="C210" s="66" t="s">
        <v>55</v>
      </c>
      <c r="D210" s="66" t="s">
        <v>295</v>
      </c>
      <c r="E210" s="66" t="s">
        <v>97</v>
      </c>
      <c r="F210" s="66"/>
      <c r="G210" s="132">
        <v>7029.045</v>
      </c>
      <c r="H210" s="133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5"/>
      <c r="X210" s="136">
        <v>2675.999</v>
      </c>
      <c r="Y210" s="137">
        <f>X210/G204*100</f>
        <v>9.87740132413332</v>
      </c>
      <c r="Z210" s="132">
        <v>6053.803</v>
      </c>
      <c r="AA210" s="115">
        <f t="shared" si="37"/>
        <v>86.12554052506421</v>
      </c>
      <c r="AB210" s="118"/>
      <c r="AD210" s="126"/>
      <c r="AE210" s="126"/>
    </row>
    <row r="211" spans="1:28" ht="63.75" outlineLevel="5" thickBot="1">
      <c r="A211" s="67" t="s">
        <v>225</v>
      </c>
      <c r="B211" s="63">
        <v>951</v>
      </c>
      <c r="C211" s="64" t="s">
        <v>55</v>
      </c>
      <c r="D211" s="64" t="s">
        <v>296</v>
      </c>
      <c r="E211" s="64" t="s">
        <v>5</v>
      </c>
      <c r="F211" s="64"/>
      <c r="G211" s="141">
        <f>G212</f>
        <v>8700</v>
      </c>
      <c r="H211" s="138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9"/>
      <c r="Y211" s="137"/>
      <c r="Z211" s="141">
        <f>Z212</f>
        <v>8485.575</v>
      </c>
      <c r="AA211" s="115">
        <f t="shared" si="37"/>
        <v>97.53534482758621</v>
      </c>
      <c r="AB211" s="118"/>
    </row>
    <row r="212" spans="1:28" ht="32.25" customHeight="1" outlineLevel="6" thickBot="1">
      <c r="A212" s="61" t="s">
        <v>120</v>
      </c>
      <c r="B212" s="65">
        <v>951</v>
      </c>
      <c r="C212" s="66" t="s">
        <v>55</v>
      </c>
      <c r="D212" s="66" t="s">
        <v>296</v>
      </c>
      <c r="E212" s="66" t="s">
        <v>119</v>
      </c>
      <c r="F212" s="66"/>
      <c r="G212" s="132">
        <v>8700</v>
      </c>
      <c r="H212" s="144">
        <f aca="true" t="shared" si="38" ref="H212:X212">H213</f>
        <v>0</v>
      </c>
      <c r="I212" s="144">
        <f t="shared" si="38"/>
        <v>0</v>
      </c>
      <c r="J212" s="144">
        <f t="shared" si="38"/>
        <v>0</v>
      </c>
      <c r="K212" s="144">
        <f t="shared" si="38"/>
        <v>0</v>
      </c>
      <c r="L212" s="144">
        <f t="shared" si="38"/>
        <v>0</v>
      </c>
      <c r="M212" s="144">
        <f t="shared" si="38"/>
        <v>0</v>
      </c>
      <c r="N212" s="144">
        <f t="shared" si="38"/>
        <v>0</v>
      </c>
      <c r="O212" s="144">
        <f t="shared" si="38"/>
        <v>0</v>
      </c>
      <c r="P212" s="144">
        <f t="shared" si="38"/>
        <v>0</v>
      </c>
      <c r="Q212" s="144">
        <f t="shared" si="38"/>
        <v>0</v>
      </c>
      <c r="R212" s="144">
        <f t="shared" si="38"/>
        <v>0</v>
      </c>
      <c r="S212" s="144">
        <f t="shared" si="38"/>
        <v>0</v>
      </c>
      <c r="T212" s="144">
        <f t="shared" si="38"/>
        <v>0</v>
      </c>
      <c r="U212" s="144">
        <f t="shared" si="38"/>
        <v>0</v>
      </c>
      <c r="V212" s="144">
        <f t="shared" si="38"/>
        <v>0</v>
      </c>
      <c r="W212" s="144">
        <f t="shared" si="38"/>
        <v>0</v>
      </c>
      <c r="X212" s="145">
        <f t="shared" si="38"/>
        <v>110.26701</v>
      </c>
      <c r="Y212" s="137" t="e">
        <f>X212/G206*100</f>
        <v>#DIV/0!</v>
      </c>
      <c r="Z212" s="132">
        <v>8485.575</v>
      </c>
      <c r="AA212" s="115">
        <f t="shared" si="37"/>
        <v>97.53534482758621</v>
      </c>
      <c r="AB212" s="118"/>
    </row>
    <row r="213" spans="1:28" ht="32.25" outlineLevel="4" thickBot="1">
      <c r="A213" s="108" t="s">
        <v>212</v>
      </c>
      <c r="B213" s="63">
        <v>951</v>
      </c>
      <c r="C213" s="64" t="s">
        <v>55</v>
      </c>
      <c r="D213" s="64" t="s">
        <v>297</v>
      </c>
      <c r="E213" s="64" t="s">
        <v>5</v>
      </c>
      <c r="F213" s="64"/>
      <c r="G213" s="141">
        <f>G214</f>
        <v>9090.473</v>
      </c>
      <c r="H213" s="146">
        <f aca="true" t="shared" si="39" ref="H213:X213">H239</f>
        <v>0</v>
      </c>
      <c r="I213" s="146">
        <f t="shared" si="39"/>
        <v>0</v>
      </c>
      <c r="J213" s="146">
        <f t="shared" si="39"/>
        <v>0</v>
      </c>
      <c r="K213" s="146">
        <f t="shared" si="39"/>
        <v>0</v>
      </c>
      <c r="L213" s="146">
        <f t="shared" si="39"/>
        <v>0</v>
      </c>
      <c r="M213" s="146">
        <f t="shared" si="39"/>
        <v>0</v>
      </c>
      <c r="N213" s="146">
        <f t="shared" si="39"/>
        <v>0</v>
      </c>
      <c r="O213" s="146">
        <f t="shared" si="39"/>
        <v>0</v>
      </c>
      <c r="P213" s="146">
        <f t="shared" si="39"/>
        <v>0</v>
      </c>
      <c r="Q213" s="146">
        <f t="shared" si="39"/>
        <v>0</v>
      </c>
      <c r="R213" s="146">
        <f t="shared" si="39"/>
        <v>0</v>
      </c>
      <c r="S213" s="146">
        <f t="shared" si="39"/>
        <v>0</v>
      </c>
      <c r="T213" s="146">
        <f t="shared" si="39"/>
        <v>0</v>
      </c>
      <c r="U213" s="146">
        <f t="shared" si="39"/>
        <v>0</v>
      </c>
      <c r="V213" s="146">
        <f t="shared" si="39"/>
        <v>0</v>
      </c>
      <c r="W213" s="146">
        <f t="shared" si="39"/>
        <v>0</v>
      </c>
      <c r="X213" s="147">
        <f t="shared" si="39"/>
        <v>110.26701</v>
      </c>
      <c r="Y213" s="137" t="e">
        <f>X213/G207*100</f>
        <v>#DIV/0!</v>
      </c>
      <c r="Z213" s="141">
        <f>Z214</f>
        <v>9090.473</v>
      </c>
      <c r="AA213" s="115">
        <f t="shared" si="37"/>
        <v>100</v>
      </c>
      <c r="AB213" s="118"/>
    </row>
    <row r="214" spans="1:28" ht="32.25" outlineLevel="4" thickBot="1">
      <c r="A214" s="5" t="s">
        <v>101</v>
      </c>
      <c r="B214" s="18">
        <v>951</v>
      </c>
      <c r="C214" s="6" t="s">
        <v>55</v>
      </c>
      <c r="D214" s="6" t="s">
        <v>297</v>
      </c>
      <c r="E214" s="6" t="s">
        <v>95</v>
      </c>
      <c r="F214" s="6"/>
      <c r="G214" s="134">
        <f>G215</f>
        <v>9090.473</v>
      </c>
      <c r="H214" s="138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70"/>
      <c r="Y214" s="137"/>
      <c r="Z214" s="134">
        <f>Z215</f>
        <v>9090.473</v>
      </c>
      <c r="AA214" s="115">
        <f t="shared" si="37"/>
        <v>100</v>
      </c>
      <c r="AB214" s="118"/>
    </row>
    <row r="215" spans="1:28" ht="32.25" outlineLevel="4" thickBot="1">
      <c r="A215" s="61" t="s">
        <v>103</v>
      </c>
      <c r="B215" s="65">
        <v>951</v>
      </c>
      <c r="C215" s="66" t="s">
        <v>55</v>
      </c>
      <c r="D215" s="66" t="s">
        <v>297</v>
      </c>
      <c r="E215" s="66" t="s">
        <v>97</v>
      </c>
      <c r="F215" s="66"/>
      <c r="G215" s="132">
        <v>9090.473</v>
      </c>
      <c r="H215" s="138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70"/>
      <c r="Y215" s="137"/>
      <c r="Z215" s="132">
        <v>9090.473</v>
      </c>
      <c r="AA215" s="115">
        <f t="shared" si="37"/>
        <v>100</v>
      </c>
      <c r="AB215" s="118"/>
    </row>
    <row r="216" spans="1:28" ht="79.5" outlineLevel="4" thickBot="1">
      <c r="A216" s="108" t="s">
        <v>402</v>
      </c>
      <c r="B216" s="63">
        <v>951</v>
      </c>
      <c r="C216" s="64" t="s">
        <v>55</v>
      </c>
      <c r="D216" s="64" t="s">
        <v>403</v>
      </c>
      <c r="E216" s="64" t="s">
        <v>5</v>
      </c>
      <c r="F216" s="64"/>
      <c r="G216" s="141">
        <f>G217</f>
        <v>2272.618</v>
      </c>
      <c r="H216" s="138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70"/>
      <c r="Y216" s="137"/>
      <c r="Z216" s="141">
        <f>Z217</f>
        <v>2272.618</v>
      </c>
      <c r="AA216" s="115">
        <f t="shared" si="37"/>
        <v>100</v>
      </c>
      <c r="AB216" s="118"/>
    </row>
    <row r="217" spans="1:28" ht="32.25" outlineLevel="4" thickBot="1">
      <c r="A217" s="5" t="s">
        <v>101</v>
      </c>
      <c r="B217" s="18">
        <v>951</v>
      </c>
      <c r="C217" s="6" t="s">
        <v>55</v>
      </c>
      <c r="D217" s="6" t="s">
        <v>403</v>
      </c>
      <c r="E217" s="6" t="s">
        <v>95</v>
      </c>
      <c r="F217" s="6"/>
      <c r="G217" s="134">
        <f>G218</f>
        <v>2272.618</v>
      </c>
      <c r="H217" s="138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70"/>
      <c r="Y217" s="137"/>
      <c r="Z217" s="134">
        <f>Z218</f>
        <v>2272.618</v>
      </c>
      <c r="AA217" s="115">
        <f t="shared" si="37"/>
        <v>100</v>
      </c>
      <c r="AB217" s="118"/>
    </row>
    <row r="218" spans="1:28" ht="32.25" outlineLevel="4" thickBot="1">
      <c r="A218" s="61" t="s">
        <v>103</v>
      </c>
      <c r="B218" s="65">
        <v>951</v>
      </c>
      <c r="C218" s="66" t="s">
        <v>55</v>
      </c>
      <c r="D218" s="112" t="s">
        <v>403</v>
      </c>
      <c r="E218" s="66" t="s">
        <v>97</v>
      </c>
      <c r="F218" s="66"/>
      <c r="G218" s="132">
        <v>2272.618</v>
      </c>
      <c r="H218" s="138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70"/>
      <c r="Y218" s="137"/>
      <c r="Z218" s="132">
        <v>2272.618</v>
      </c>
      <c r="AA218" s="115">
        <f t="shared" si="37"/>
        <v>100</v>
      </c>
      <c r="AB218" s="118"/>
    </row>
    <row r="219" spans="1:28" ht="48" outlineLevel="4" thickBot="1">
      <c r="A219" s="8" t="s">
        <v>383</v>
      </c>
      <c r="B219" s="16">
        <v>951</v>
      </c>
      <c r="C219" s="9" t="s">
        <v>55</v>
      </c>
      <c r="D219" s="9" t="s">
        <v>298</v>
      </c>
      <c r="E219" s="9" t="s">
        <v>5</v>
      </c>
      <c r="F219" s="9"/>
      <c r="G219" s="140">
        <f>G220+G223+G228</f>
        <v>7371</v>
      </c>
      <c r="H219" s="138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70"/>
      <c r="Y219" s="137"/>
      <c r="Z219" s="140">
        <f>Z220+Z223+Z228</f>
        <v>1671</v>
      </c>
      <c r="AA219" s="115">
        <f t="shared" si="37"/>
        <v>22.66992266992267</v>
      </c>
      <c r="AB219" s="118"/>
    </row>
    <row r="220" spans="1:28" ht="48" outlineLevel="4" thickBot="1">
      <c r="A220" s="67" t="s">
        <v>161</v>
      </c>
      <c r="B220" s="63">
        <v>951</v>
      </c>
      <c r="C220" s="64" t="s">
        <v>55</v>
      </c>
      <c r="D220" s="64" t="s">
        <v>302</v>
      </c>
      <c r="E220" s="64" t="s">
        <v>5</v>
      </c>
      <c r="F220" s="64"/>
      <c r="G220" s="141">
        <f>G221</f>
        <v>0</v>
      </c>
      <c r="H220" s="138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70"/>
      <c r="Y220" s="137"/>
      <c r="Z220" s="141">
        <f>Z221</f>
        <v>0</v>
      </c>
      <c r="AA220" s="115">
        <v>0</v>
      </c>
      <c r="AB220" s="118"/>
    </row>
    <row r="221" spans="1:28" ht="32.25" outlineLevel="4" thickBot="1">
      <c r="A221" s="5" t="s">
        <v>101</v>
      </c>
      <c r="B221" s="18">
        <v>951</v>
      </c>
      <c r="C221" s="6" t="s">
        <v>55</v>
      </c>
      <c r="D221" s="6" t="s">
        <v>302</v>
      </c>
      <c r="E221" s="6" t="s">
        <v>95</v>
      </c>
      <c r="F221" s="6"/>
      <c r="G221" s="134">
        <f>G222</f>
        <v>0</v>
      </c>
      <c r="H221" s="138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70"/>
      <c r="Y221" s="137"/>
      <c r="Z221" s="134">
        <f>Z222</f>
        <v>0</v>
      </c>
      <c r="AA221" s="115">
        <v>0</v>
      </c>
      <c r="AB221" s="118"/>
    </row>
    <row r="222" spans="1:28" ht="32.25" outlineLevel="4" thickBot="1">
      <c r="A222" s="61" t="s">
        <v>103</v>
      </c>
      <c r="B222" s="65">
        <v>951</v>
      </c>
      <c r="C222" s="66" t="s">
        <v>55</v>
      </c>
      <c r="D222" s="66" t="s">
        <v>302</v>
      </c>
      <c r="E222" s="66" t="s">
        <v>97</v>
      </c>
      <c r="F222" s="66"/>
      <c r="G222" s="132">
        <v>0</v>
      </c>
      <c r="H222" s="138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70"/>
      <c r="Y222" s="137"/>
      <c r="Z222" s="132">
        <v>0</v>
      </c>
      <c r="AA222" s="115">
        <v>0</v>
      </c>
      <c r="AB222" s="118"/>
    </row>
    <row r="223" spans="1:31" ht="111" outlineLevel="4" thickBot="1">
      <c r="A223" s="67" t="s">
        <v>398</v>
      </c>
      <c r="B223" s="63">
        <v>951</v>
      </c>
      <c r="C223" s="63" t="s">
        <v>55</v>
      </c>
      <c r="D223" s="64" t="s">
        <v>400</v>
      </c>
      <c r="E223" s="64" t="s">
        <v>5</v>
      </c>
      <c r="F223" s="64"/>
      <c r="G223" s="141">
        <f>G224+G226</f>
        <v>6136.8</v>
      </c>
      <c r="H223" s="138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70"/>
      <c r="Y223" s="137"/>
      <c r="Z223" s="141">
        <f>Z224+Z226</f>
        <v>1336.8</v>
      </c>
      <c r="AA223" s="115">
        <f aca="true" t="shared" si="40" ref="AA223:AA230">Z223/G223*100</f>
        <v>21.783339851388344</v>
      </c>
      <c r="AB223" s="118"/>
      <c r="AD223" s="126"/>
      <c r="AE223" s="126"/>
    </row>
    <row r="224" spans="1:31" ht="32.25" outlineLevel="4" thickBot="1">
      <c r="A224" s="5" t="s">
        <v>101</v>
      </c>
      <c r="B224" s="18">
        <v>951</v>
      </c>
      <c r="C224" s="18" t="s">
        <v>55</v>
      </c>
      <c r="D224" s="6" t="s">
        <v>400</v>
      </c>
      <c r="E224" s="6" t="s">
        <v>95</v>
      </c>
      <c r="F224" s="6"/>
      <c r="G224" s="134">
        <f>G225</f>
        <v>1336.8</v>
      </c>
      <c r="H224" s="138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70"/>
      <c r="Y224" s="137"/>
      <c r="Z224" s="134">
        <f>Z225</f>
        <v>0</v>
      </c>
      <c r="AA224" s="115">
        <f t="shared" si="40"/>
        <v>0</v>
      </c>
      <c r="AB224" s="118"/>
      <c r="AD224" s="126"/>
      <c r="AE224" s="126"/>
    </row>
    <row r="225" spans="1:31" ht="32.25" outlineLevel="4" thickBot="1">
      <c r="A225" s="61" t="s">
        <v>103</v>
      </c>
      <c r="B225" s="65">
        <v>951</v>
      </c>
      <c r="C225" s="65" t="s">
        <v>55</v>
      </c>
      <c r="D225" s="66" t="s">
        <v>400</v>
      </c>
      <c r="E225" s="66" t="s">
        <v>97</v>
      </c>
      <c r="F225" s="66"/>
      <c r="G225" s="132">
        <v>1336.8</v>
      </c>
      <c r="H225" s="138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70"/>
      <c r="Y225" s="137"/>
      <c r="Z225" s="132">
        <v>0</v>
      </c>
      <c r="AA225" s="115">
        <f t="shared" si="40"/>
        <v>0</v>
      </c>
      <c r="AB225" s="118"/>
      <c r="AD225" s="126"/>
      <c r="AE225" s="126"/>
    </row>
    <row r="226" spans="1:31" ht="16.5" outlineLevel="4" thickBot="1">
      <c r="A226" s="123" t="s">
        <v>410</v>
      </c>
      <c r="B226" s="124">
        <v>951</v>
      </c>
      <c r="C226" s="124" t="s">
        <v>55</v>
      </c>
      <c r="D226" s="125" t="s">
        <v>400</v>
      </c>
      <c r="E226" s="125" t="s">
        <v>416</v>
      </c>
      <c r="F226" s="125"/>
      <c r="G226" s="160">
        <f>G227</f>
        <v>4800</v>
      </c>
      <c r="H226" s="165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75"/>
      <c r="Y226" s="164"/>
      <c r="Z226" s="160">
        <f>Z227</f>
        <v>1336.8</v>
      </c>
      <c r="AA226" s="115">
        <f t="shared" si="40"/>
        <v>27.849999999999998</v>
      </c>
      <c r="AB226" s="118"/>
      <c r="AD226" s="126"/>
      <c r="AE226" s="126"/>
    </row>
    <row r="227" spans="1:31" ht="54" customHeight="1" outlineLevel="4" thickBot="1">
      <c r="A227" s="61" t="s">
        <v>411</v>
      </c>
      <c r="B227" s="65">
        <v>951</v>
      </c>
      <c r="C227" s="65" t="s">
        <v>55</v>
      </c>
      <c r="D227" s="66" t="s">
        <v>400</v>
      </c>
      <c r="E227" s="66" t="s">
        <v>417</v>
      </c>
      <c r="F227" s="66"/>
      <c r="G227" s="132">
        <v>4800</v>
      </c>
      <c r="H227" s="138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70"/>
      <c r="Y227" s="137"/>
      <c r="Z227" s="132">
        <v>1336.8</v>
      </c>
      <c r="AA227" s="115">
        <f t="shared" si="40"/>
        <v>27.849999999999998</v>
      </c>
      <c r="AB227" s="118"/>
      <c r="AD227" s="126"/>
      <c r="AE227" s="126"/>
    </row>
    <row r="228" spans="1:31" ht="111" outlineLevel="4" thickBot="1">
      <c r="A228" s="67" t="s">
        <v>399</v>
      </c>
      <c r="B228" s="63">
        <v>951</v>
      </c>
      <c r="C228" s="63" t="s">
        <v>55</v>
      </c>
      <c r="D228" s="64" t="s">
        <v>401</v>
      </c>
      <c r="E228" s="64" t="s">
        <v>5</v>
      </c>
      <c r="F228" s="64"/>
      <c r="G228" s="141">
        <f>G229+G231</f>
        <v>1234.2</v>
      </c>
      <c r="H228" s="138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70"/>
      <c r="Y228" s="137"/>
      <c r="Z228" s="141">
        <f>Z229+'[1]БЕЗ УЧЕТА СЧЕТОВ БЮДЖЕТА'!X227</f>
        <v>334.2</v>
      </c>
      <c r="AA228" s="115">
        <f t="shared" si="40"/>
        <v>27.078269324258624</v>
      </c>
      <c r="AB228" s="118"/>
      <c r="AD228" s="126"/>
      <c r="AE228" s="126"/>
    </row>
    <row r="229" spans="1:31" ht="32.25" outlineLevel="4" thickBot="1">
      <c r="A229" s="5" t="s">
        <v>101</v>
      </c>
      <c r="B229" s="18">
        <v>951</v>
      </c>
      <c r="C229" s="18" t="s">
        <v>55</v>
      </c>
      <c r="D229" s="6" t="s">
        <v>401</v>
      </c>
      <c r="E229" s="6" t="s">
        <v>95</v>
      </c>
      <c r="F229" s="6"/>
      <c r="G229" s="134">
        <f>G230</f>
        <v>334.2</v>
      </c>
      <c r="H229" s="138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70"/>
      <c r="Y229" s="137"/>
      <c r="Z229" s="134">
        <f>Z230</f>
        <v>0</v>
      </c>
      <c r="AA229" s="115">
        <f t="shared" si="40"/>
        <v>0</v>
      </c>
      <c r="AB229" s="118"/>
      <c r="AD229" s="126"/>
      <c r="AE229" s="126"/>
    </row>
    <row r="230" spans="1:31" ht="32.25" outlineLevel="4" thickBot="1">
      <c r="A230" s="61" t="s">
        <v>103</v>
      </c>
      <c r="B230" s="65">
        <v>951</v>
      </c>
      <c r="C230" s="65" t="s">
        <v>55</v>
      </c>
      <c r="D230" s="66" t="s">
        <v>401</v>
      </c>
      <c r="E230" s="66" t="s">
        <v>97</v>
      </c>
      <c r="F230" s="66"/>
      <c r="G230" s="132">
        <v>334.2</v>
      </c>
      <c r="H230" s="138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70"/>
      <c r="Y230" s="137"/>
      <c r="Z230" s="132">
        <v>0</v>
      </c>
      <c r="AA230" s="115">
        <f t="shared" si="40"/>
        <v>0</v>
      </c>
      <c r="AB230" s="118"/>
      <c r="AD230" s="126"/>
      <c r="AE230" s="126"/>
    </row>
    <row r="231" spans="1:31" ht="16.5" outlineLevel="4" thickBot="1">
      <c r="A231" s="123" t="s">
        <v>410</v>
      </c>
      <c r="B231" s="124">
        <v>951</v>
      </c>
      <c r="C231" s="124" t="s">
        <v>55</v>
      </c>
      <c r="D231" s="125" t="s">
        <v>401</v>
      </c>
      <c r="E231" s="125" t="s">
        <v>416</v>
      </c>
      <c r="F231" s="125"/>
      <c r="G231" s="134">
        <f>G232</f>
        <v>900</v>
      </c>
      <c r="H231" s="165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75"/>
      <c r="Y231" s="164"/>
      <c r="Z231" s="134">
        <f>Z232</f>
        <v>334.2</v>
      </c>
      <c r="AA231" s="115">
        <f>'[1]БЕЗ УЧЕТА СЧЕТОВ БЮДЖЕТА'!X227/G231*100</f>
        <v>37.133333333333326</v>
      </c>
      <c r="AB231" s="118"/>
      <c r="AD231" s="126"/>
      <c r="AE231" s="126"/>
    </row>
    <row r="232" spans="1:31" ht="48" outlineLevel="4" thickBot="1">
      <c r="A232" s="61" t="s">
        <v>411</v>
      </c>
      <c r="B232" s="65">
        <v>951</v>
      </c>
      <c r="C232" s="65" t="s">
        <v>55</v>
      </c>
      <c r="D232" s="66" t="s">
        <v>401</v>
      </c>
      <c r="E232" s="66" t="s">
        <v>417</v>
      </c>
      <c r="F232" s="66"/>
      <c r="G232" s="132">
        <v>900</v>
      </c>
      <c r="H232" s="138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70"/>
      <c r="Y232" s="137"/>
      <c r="Z232" s="132">
        <v>334.2</v>
      </c>
      <c r="AA232" s="115">
        <f>'[1]БЕЗ УЧЕТА СЧЕТОВ БЮДЖЕТА'!X228/G232*100</f>
        <v>37.133333333333326</v>
      </c>
      <c r="AB232" s="118"/>
      <c r="AD232" s="126"/>
      <c r="AE232" s="126"/>
    </row>
    <row r="233" spans="1:28" ht="16.5" outlineLevel="4" thickBot="1">
      <c r="A233" s="8" t="s">
        <v>32</v>
      </c>
      <c r="B233" s="16">
        <v>951</v>
      </c>
      <c r="C233" s="9" t="s">
        <v>11</v>
      </c>
      <c r="D233" s="9" t="s">
        <v>266</v>
      </c>
      <c r="E233" s="9" t="s">
        <v>5</v>
      </c>
      <c r="F233" s="9"/>
      <c r="G233" s="140">
        <f>G234+G239</f>
        <v>202.48399999999998</v>
      </c>
      <c r="H233" s="138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70"/>
      <c r="Y233" s="137"/>
      <c r="Z233" s="140">
        <f>Z234+Z239</f>
        <v>119.28399999999999</v>
      </c>
      <c r="AA233" s="115">
        <f aca="true" t="shared" si="41" ref="AA233:AA240">Z233/G233*100</f>
        <v>58.910333655992574</v>
      </c>
      <c r="AB233" s="118"/>
    </row>
    <row r="234" spans="1:28" ht="32.25" outlineLevel="4" thickBot="1">
      <c r="A234" s="80" t="s">
        <v>137</v>
      </c>
      <c r="B234" s="16">
        <v>951</v>
      </c>
      <c r="C234" s="9" t="s">
        <v>11</v>
      </c>
      <c r="D234" s="9" t="s">
        <v>267</v>
      </c>
      <c r="E234" s="9" t="s">
        <v>5</v>
      </c>
      <c r="F234" s="9"/>
      <c r="G234" s="140">
        <f>G235</f>
        <v>121.2</v>
      </c>
      <c r="H234" s="138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70"/>
      <c r="Y234" s="137"/>
      <c r="Z234" s="140">
        <f>Z235</f>
        <v>38</v>
      </c>
      <c r="AA234" s="115">
        <f t="shared" si="41"/>
        <v>31.353135313531354</v>
      </c>
      <c r="AB234" s="118"/>
    </row>
    <row r="235" spans="1:28" ht="32.25" outlineLevel="4" thickBot="1">
      <c r="A235" s="80" t="s">
        <v>138</v>
      </c>
      <c r="B235" s="16">
        <v>951</v>
      </c>
      <c r="C235" s="9" t="s">
        <v>11</v>
      </c>
      <c r="D235" s="9" t="s">
        <v>267</v>
      </c>
      <c r="E235" s="9" t="s">
        <v>5</v>
      </c>
      <c r="F235" s="9"/>
      <c r="G235" s="140">
        <f>G236</f>
        <v>121.2</v>
      </c>
      <c r="H235" s="138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70"/>
      <c r="Y235" s="137"/>
      <c r="Z235" s="140">
        <f>Z236</f>
        <v>38</v>
      </c>
      <c r="AA235" s="115">
        <f t="shared" si="41"/>
        <v>31.353135313531354</v>
      </c>
      <c r="AB235" s="118"/>
    </row>
    <row r="236" spans="1:28" ht="48" outlineLevel="4" thickBot="1">
      <c r="A236" s="82" t="s">
        <v>158</v>
      </c>
      <c r="B236" s="63">
        <v>951</v>
      </c>
      <c r="C236" s="64" t="s">
        <v>11</v>
      </c>
      <c r="D236" s="64" t="s">
        <v>299</v>
      </c>
      <c r="E236" s="64" t="s">
        <v>5</v>
      </c>
      <c r="F236" s="64"/>
      <c r="G236" s="141">
        <f>G237</f>
        <v>121.2</v>
      </c>
      <c r="H236" s="138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70"/>
      <c r="Y236" s="137"/>
      <c r="Z236" s="141">
        <f>Z237</f>
        <v>38</v>
      </c>
      <c r="AA236" s="115">
        <f t="shared" si="41"/>
        <v>31.353135313531354</v>
      </c>
      <c r="AB236" s="118"/>
    </row>
    <row r="237" spans="1:28" ht="32.25" outlineLevel="4" thickBot="1">
      <c r="A237" s="5" t="s">
        <v>101</v>
      </c>
      <c r="B237" s="18">
        <v>951</v>
      </c>
      <c r="C237" s="6" t="s">
        <v>11</v>
      </c>
      <c r="D237" s="6" t="s">
        <v>299</v>
      </c>
      <c r="E237" s="6" t="s">
        <v>95</v>
      </c>
      <c r="F237" s="6"/>
      <c r="G237" s="134">
        <f>G238</f>
        <v>121.2</v>
      </c>
      <c r="H237" s="138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70"/>
      <c r="Y237" s="137"/>
      <c r="Z237" s="134">
        <f>Z238</f>
        <v>38</v>
      </c>
      <c r="AA237" s="115">
        <f t="shared" si="41"/>
        <v>31.353135313531354</v>
      </c>
      <c r="AB237" s="118"/>
    </row>
    <row r="238" spans="1:28" ht="32.25" outlineLevel="4" thickBot="1">
      <c r="A238" s="61" t="s">
        <v>103</v>
      </c>
      <c r="B238" s="65">
        <v>951</v>
      </c>
      <c r="C238" s="66" t="s">
        <v>11</v>
      </c>
      <c r="D238" s="66" t="s">
        <v>299</v>
      </c>
      <c r="E238" s="66" t="s">
        <v>97</v>
      </c>
      <c r="F238" s="66"/>
      <c r="G238" s="132">
        <v>121.2</v>
      </c>
      <c r="H238" s="138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70"/>
      <c r="Y238" s="137"/>
      <c r="Z238" s="132">
        <v>38</v>
      </c>
      <c r="AA238" s="115">
        <f t="shared" si="41"/>
        <v>31.353135313531354</v>
      </c>
      <c r="AB238" s="118"/>
    </row>
    <row r="239" spans="1:28" ht="16.5" outlineLevel="5" thickBot="1">
      <c r="A239" s="58" t="s">
        <v>148</v>
      </c>
      <c r="B239" s="16">
        <v>951</v>
      </c>
      <c r="C239" s="9" t="s">
        <v>11</v>
      </c>
      <c r="D239" s="9" t="s">
        <v>266</v>
      </c>
      <c r="E239" s="9" t="s">
        <v>5</v>
      </c>
      <c r="F239" s="9"/>
      <c r="G239" s="140">
        <f>G240+G248</f>
        <v>81.28399999999999</v>
      </c>
      <c r="H239" s="133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5"/>
      <c r="X239" s="136">
        <v>110.26701</v>
      </c>
      <c r="Y239" s="137">
        <f>X239/G233*100</f>
        <v>54.457147231386195</v>
      </c>
      <c r="Z239" s="140">
        <f>Z240+Z248</f>
        <v>81.28399999999999</v>
      </c>
      <c r="AA239" s="115">
        <f t="shared" si="41"/>
        <v>100</v>
      </c>
      <c r="AB239" s="118"/>
    </row>
    <row r="240" spans="1:28" ht="32.25" outlineLevel="5" thickBot="1">
      <c r="A240" s="67" t="s">
        <v>235</v>
      </c>
      <c r="B240" s="63">
        <v>951</v>
      </c>
      <c r="C240" s="64" t="s">
        <v>11</v>
      </c>
      <c r="D240" s="64" t="s">
        <v>300</v>
      </c>
      <c r="E240" s="64" t="s">
        <v>5</v>
      </c>
      <c r="F240" s="64"/>
      <c r="G240" s="141">
        <f>G241+G244+G246</f>
        <v>81.28399999999999</v>
      </c>
      <c r="H240" s="133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5"/>
      <c r="X240" s="136"/>
      <c r="Y240" s="137"/>
      <c r="Z240" s="141">
        <f>Z241+Z244+Z246</f>
        <v>81.28399999999999</v>
      </c>
      <c r="AA240" s="115">
        <f t="shared" si="41"/>
        <v>100</v>
      </c>
      <c r="AB240" s="118"/>
    </row>
    <row r="241" spans="1:28" ht="48" outlineLevel="5" thickBot="1">
      <c r="A241" s="5" t="s">
        <v>159</v>
      </c>
      <c r="B241" s="18">
        <v>951</v>
      </c>
      <c r="C241" s="6" t="s">
        <v>11</v>
      </c>
      <c r="D241" s="6" t="s">
        <v>301</v>
      </c>
      <c r="E241" s="6" t="s">
        <v>5</v>
      </c>
      <c r="F241" s="6"/>
      <c r="G241" s="134">
        <f>G242</f>
        <v>0</v>
      </c>
      <c r="H241" s="142">
        <f aca="true" t="shared" si="42" ref="H241:X241">H242</f>
        <v>0</v>
      </c>
      <c r="I241" s="142">
        <f t="shared" si="42"/>
        <v>0</v>
      </c>
      <c r="J241" s="142">
        <f t="shared" si="42"/>
        <v>0</v>
      </c>
      <c r="K241" s="142">
        <f t="shared" si="42"/>
        <v>0</v>
      </c>
      <c r="L241" s="142">
        <f t="shared" si="42"/>
        <v>0</v>
      </c>
      <c r="M241" s="142">
        <f t="shared" si="42"/>
        <v>0</v>
      </c>
      <c r="N241" s="142">
        <f t="shared" si="42"/>
        <v>0</v>
      </c>
      <c r="O241" s="142">
        <f t="shared" si="42"/>
        <v>0</v>
      </c>
      <c r="P241" s="142">
        <f t="shared" si="42"/>
        <v>0</v>
      </c>
      <c r="Q241" s="142">
        <f t="shared" si="42"/>
        <v>0</v>
      </c>
      <c r="R241" s="142">
        <f t="shared" si="42"/>
        <v>0</v>
      </c>
      <c r="S241" s="142">
        <f t="shared" si="42"/>
        <v>0</v>
      </c>
      <c r="T241" s="142">
        <f t="shared" si="42"/>
        <v>0</v>
      </c>
      <c r="U241" s="142">
        <f t="shared" si="42"/>
        <v>0</v>
      </c>
      <c r="V241" s="142">
        <f t="shared" si="42"/>
        <v>0</v>
      </c>
      <c r="W241" s="142">
        <f t="shared" si="42"/>
        <v>0</v>
      </c>
      <c r="X241" s="143">
        <f t="shared" si="42"/>
        <v>2639.87191</v>
      </c>
      <c r="Y241" s="137">
        <f>X241/G235*100</f>
        <v>2178.1121369636962</v>
      </c>
      <c r="Z241" s="134">
        <f>Z242</f>
        <v>0</v>
      </c>
      <c r="AA241" s="115">
        <v>0</v>
      </c>
      <c r="AB241" s="118"/>
    </row>
    <row r="242" spans="1:28" ht="32.25" outlineLevel="5" thickBot="1">
      <c r="A242" s="123" t="s">
        <v>101</v>
      </c>
      <c r="B242" s="124">
        <v>951</v>
      </c>
      <c r="C242" s="125" t="s">
        <v>11</v>
      </c>
      <c r="D242" s="125" t="s">
        <v>301</v>
      </c>
      <c r="E242" s="125" t="s">
        <v>95</v>
      </c>
      <c r="F242" s="125"/>
      <c r="G242" s="160">
        <f>G243</f>
        <v>0</v>
      </c>
      <c r="H242" s="161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2"/>
      <c r="X242" s="163">
        <v>2639.87191</v>
      </c>
      <c r="Y242" s="164">
        <f>X242/G236*100</f>
        <v>2178.1121369636962</v>
      </c>
      <c r="Z242" s="160">
        <f>Z243</f>
        <v>0</v>
      </c>
      <c r="AA242" s="115">
        <v>0</v>
      </c>
      <c r="AB242" s="118"/>
    </row>
    <row r="243" spans="1:28" ht="32.25" outlineLevel="5" thickBot="1">
      <c r="A243" s="61" t="s">
        <v>103</v>
      </c>
      <c r="B243" s="65">
        <v>951</v>
      </c>
      <c r="C243" s="66" t="s">
        <v>11</v>
      </c>
      <c r="D243" s="66" t="s">
        <v>301</v>
      </c>
      <c r="E243" s="66" t="s">
        <v>97</v>
      </c>
      <c r="F243" s="66"/>
      <c r="G243" s="132">
        <v>0</v>
      </c>
      <c r="H243" s="138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9"/>
      <c r="Y243" s="137"/>
      <c r="Z243" s="132">
        <v>0</v>
      </c>
      <c r="AA243" s="115">
        <v>0</v>
      </c>
      <c r="AB243" s="118"/>
    </row>
    <row r="244" spans="1:28" ht="32.25" outlineLevel="5" thickBot="1">
      <c r="A244" s="5" t="s">
        <v>160</v>
      </c>
      <c r="B244" s="18">
        <v>951</v>
      </c>
      <c r="C244" s="6" t="s">
        <v>11</v>
      </c>
      <c r="D244" s="6" t="s">
        <v>405</v>
      </c>
      <c r="E244" s="6" t="s">
        <v>5</v>
      </c>
      <c r="F244" s="6"/>
      <c r="G244" s="134">
        <f>G245</f>
        <v>50</v>
      </c>
      <c r="H244" s="138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9"/>
      <c r="Y244" s="137"/>
      <c r="Z244" s="134">
        <f>Z245</f>
        <v>50</v>
      </c>
      <c r="AA244" s="115">
        <f>Z244/G244*100</f>
        <v>100</v>
      </c>
      <c r="AB244" s="118"/>
    </row>
    <row r="245" spans="1:28" ht="111" outlineLevel="5" thickBot="1">
      <c r="A245" s="111" t="s">
        <v>404</v>
      </c>
      <c r="B245" s="65">
        <v>951</v>
      </c>
      <c r="C245" s="66" t="s">
        <v>11</v>
      </c>
      <c r="D245" s="112" t="s">
        <v>405</v>
      </c>
      <c r="E245" s="112" t="s">
        <v>388</v>
      </c>
      <c r="F245" s="112"/>
      <c r="G245" s="148">
        <v>50</v>
      </c>
      <c r="H245" s="138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9"/>
      <c r="Y245" s="137"/>
      <c r="Z245" s="148">
        <v>50</v>
      </c>
      <c r="AA245" s="115">
        <f>Z245/G245*100</f>
        <v>100</v>
      </c>
      <c r="AB245" s="118"/>
    </row>
    <row r="246" spans="1:28" ht="32.25" outlineLevel="5" thickBot="1">
      <c r="A246" s="5" t="s">
        <v>406</v>
      </c>
      <c r="B246" s="18">
        <v>951</v>
      </c>
      <c r="C246" s="6" t="s">
        <v>11</v>
      </c>
      <c r="D246" s="6" t="s">
        <v>407</v>
      </c>
      <c r="E246" s="6" t="s">
        <v>5</v>
      </c>
      <c r="F246" s="6"/>
      <c r="G246" s="134">
        <f>G247</f>
        <v>31.284</v>
      </c>
      <c r="H246" s="138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9"/>
      <c r="Y246" s="137"/>
      <c r="Z246" s="134">
        <f>Z247</f>
        <v>31.284</v>
      </c>
      <c r="AA246" s="115">
        <f>Z246/G246*100</f>
        <v>100</v>
      </c>
      <c r="AB246" s="118"/>
    </row>
    <row r="247" spans="1:28" ht="111" outlineLevel="5" thickBot="1">
      <c r="A247" s="111" t="s">
        <v>404</v>
      </c>
      <c r="B247" s="65">
        <v>951</v>
      </c>
      <c r="C247" s="66" t="s">
        <v>11</v>
      </c>
      <c r="D247" s="112" t="s">
        <v>407</v>
      </c>
      <c r="E247" s="112" t="s">
        <v>388</v>
      </c>
      <c r="F247" s="112"/>
      <c r="G247" s="148">
        <v>31.284</v>
      </c>
      <c r="H247" s="138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9"/>
      <c r="Y247" s="137"/>
      <c r="Z247" s="148">
        <v>31.284</v>
      </c>
      <c r="AA247" s="115">
        <f>Z247/G247*100</f>
        <v>100</v>
      </c>
      <c r="AB247" s="118"/>
    </row>
    <row r="248" spans="1:28" ht="32.25" outlineLevel="5" thickBot="1">
      <c r="A248" s="67" t="s">
        <v>234</v>
      </c>
      <c r="B248" s="63">
        <v>951</v>
      </c>
      <c r="C248" s="64" t="s">
        <v>11</v>
      </c>
      <c r="D248" s="64" t="s">
        <v>298</v>
      </c>
      <c r="E248" s="64" t="s">
        <v>5</v>
      </c>
      <c r="F248" s="64"/>
      <c r="G248" s="141">
        <f>G249</f>
        <v>0</v>
      </c>
      <c r="H248" s="138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9"/>
      <c r="Y248" s="137"/>
      <c r="Z248" s="141">
        <f>Z249</f>
        <v>0</v>
      </c>
      <c r="AA248" s="115">
        <v>0</v>
      </c>
      <c r="AB248" s="118"/>
    </row>
    <row r="249" spans="1:28" ht="48" outlineLevel="5" thickBot="1">
      <c r="A249" s="5" t="s">
        <v>161</v>
      </c>
      <c r="B249" s="18">
        <v>951</v>
      </c>
      <c r="C249" s="6" t="s">
        <v>11</v>
      </c>
      <c r="D249" s="6" t="s">
        <v>302</v>
      </c>
      <c r="E249" s="6" t="s">
        <v>5</v>
      </c>
      <c r="F249" s="6"/>
      <c r="G249" s="134">
        <f>G250</f>
        <v>0</v>
      </c>
      <c r="H249" s="138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9"/>
      <c r="Y249" s="137"/>
      <c r="Z249" s="134">
        <f>Z250</f>
        <v>0</v>
      </c>
      <c r="AA249" s="115">
        <v>0</v>
      </c>
      <c r="AB249" s="118"/>
    </row>
    <row r="250" spans="1:28" ht="32.25" outlineLevel="5" thickBot="1">
      <c r="A250" s="123" t="s">
        <v>101</v>
      </c>
      <c r="B250" s="124">
        <v>951</v>
      </c>
      <c r="C250" s="125" t="s">
        <v>11</v>
      </c>
      <c r="D250" s="125" t="s">
        <v>302</v>
      </c>
      <c r="E250" s="125" t="s">
        <v>95</v>
      </c>
      <c r="F250" s="125"/>
      <c r="G250" s="160">
        <f>G251</f>
        <v>0</v>
      </c>
      <c r="H250" s="165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6"/>
      <c r="Y250" s="164"/>
      <c r="Z250" s="160">
        <f>Z251</f>
        <v>0</v>
      </c>
      <c r="AA250" s="115">
        <v>0</v>
      </c>
      <c r="AB250" s="118"/>
    </row>
    <row r="251" spans="1:28" ht="32.25" outlineLevel="6" thickBot="1">
      <c r="A251" s="61" t="s">
        <v>103</v>
      </c>
      <c r="B251" s="65">
        <v>951</v>
      </c>
      <c r="C251" s="66" t="s">
        <v>11</v>
      </c>
      <c r="D251" s="66" t="s">
        <v>302</v>
      </c>
      <c r="E251" s="66" t="s">
        <v>97</v>
      </c>
      <c r="F251" s="66"/>
      <c r="G251" s="132">
        <v>0</v>
      </c>
      <c r="H251" s="173" t="e">
        <f>#REF!+H252</f>
        <v>#REF!</v>
      </c>
      <c r="I251" s="173" t="e">
        <f>#REF!+I252</f>
        <v>#REF!</v>
      </c>
      <c r="J251" s="173" t="e">
        <f>#REF!+J252</f>
        <v>#REF!</v>
      </c>
      <c r="K251" s="173" t="e">
        <f>#REF!+K252</f>
        <v>#REF!</v>
      </c>
      <c r="L251" s="173" t="e">
        <f>#REF!+L252</f>
        <v>#REF!</v>
      </c>
      <c r="M251" s="173" t="e">
        <f>#REF!+M252</f>
        <v>#REF!</v>
      </c>
      <c r="N251" s="173" t="e">
        <f>#REF!+N252</f>
        <v>#REF!</v>
      </c>
      <c r="O251" s="173" t="e">
        <f>#REF!+O252</f>
        <v>#REF!</v>
      </c>
      <c r="P251" s="173" t="e">
        <f>#REF!+P252</f>
        <v>#REF!</v>
      </c>
      <c r="Q251" s="173" t="e">
        <f>#REF!+Q252</f>
        <v>#REF!</v>
      </c>
      <c r="R251" s="173" t="e">
        <f>#REF!+R252</f>
        <v>#REF!</v>
      </c>
      <c r="S251" s="173" t="e">
        <f>#REF!+S252</f>
        <v>#REF!</v>
      </c>
      <c r="T251" s="173" t="e">
        <f>#REF!+T252</f>
        <v>#REF!</v>
      </c>
      <c r="U251" s="173" t="e">
        <f>#REF!+U252</f>
        <v>#REF!</v>
      </c>
      <c r="V251" s="173" t="e">
        <f>#REF!+V252</f>
        <v>#REF!</v>
      </c>
      <c r="W251" s="173" t="e">
        <f>#REF!+W252</f>
        <v>#REF!</v>
      </c>
      <c r="X251" s="174" t="e">
        <f>#REF!+X252</f>
        <v>#REF!</v>
      </c>
      <c r="Y251" s="137" t="e">
        <f>X251/G243*100</f>
        <v>#REF!</v>
      </c>
      <c r="Z251" s="132">
        <v>0</v>
      </c>
      <c r="AA251" s="115">
        <v>0</v>
      </c>
      <c r="AB251" s="118"/>
    </row>
    <row r="252" spans="1:28" ht="16.5" outlineLevel="3" thickBot="1">
      <c r="A252" s="77" t="s">
        <v>56</v>
      </c>
      <c r="B252" s="15">
        <v>951</v>
      </c>
      <c r="C252" s="31" t="s">
        <v>48</v>
      </c>
      <c r="D252" s="31" t="s">
        <v>266</v>
      </c>
      <c r="E252" s="31" t="s">
        <v>5</v>
      </c>
      <c r="F252" s="31"/>
      <c r="G252" s="169">
        <f>G281+G253+G259</f>
        <v>21093.421609999998</v>
      </c>
      <c r="H252" s="142">
        <f aca="true" t="shared" si="43" ref="H252:X252">H254+H300</f>
        <v>0</v>
      </c>
      <c r="I252" s="142">
        <f t="shared" si="43"/>
        <v>0</v>
      </c>
      <c r="J252" s="142">
        <f t="shared" si="43"/>
        <v>0</v>
      </c>
      <c r="K252" s="142">
        <f t="shared" si="43"/>
        <v>0</v>
      </c>
      <c r="L252" s="142">
        <f t="shared" si="43"/>
        <v>0</v>
      </c>
      <c r="M252" s="142">
        <f t="shared" si="43"/>
        <v>0</v>
      </c>
      <c r="N252" s="142">
        <f t="shared" si="43"/>
        <v>0</v>
      </c>
      <c r="O252" s="142">
        <f t="shared" si="43"/>
        <v>0</v>
      </c>
      <c r="P252" s="142">
        <f t="shared" si="43"/>
        <v>0</v>
      </c>
      <c r="Q252" s="142">
        <f t="shared" si="43"/>
        <v>0</v>
      </c>
      <c r="R252" s="142">
        <f t="shared" si="43"/>
        <v>0</v>
      </c>
      <c r="S252" s="142">
        <f t="shared" si="43"/>
        <v>0</v>
      </c>
      <c r="T252" s="142">
        <f t="shared" si="43"/>
        <v>0</v>
      </c>
      <c r="U252" s="142">
        <f t="shared" si="43"/>
        <v>0</v>
      </c>
      <c r="V252" s="142">
        <f t="shared" si="43"/>
        <v>0</v>
      </c>
      <c r="W252" s="142">
        <f t="shared" si="43"/>
        <v>0</v>
      </c>
      <c r="X252" s="143">
        <f t="shared" si="43"/>
        <v>5468.4002</v>
      </c>
      <c r="Y252" s="137">
        <f>X252/G244*100</f>
        <v>10936.8004</v>
      </c>
      <c r="Z252" s="169">
        <f>Z281+Z253+Z259</f>
        <v>20501.47661</v>
      </c>
      <c r="AA252" s="115">
        <f aca="true" t="shared" si="44" ref="AA252:AA276">Z252/G252*100</f>
        <v>97.1936985333884</v>
      </c>
      <c r="AB252" s="118"/>
    </row>
    <row r="253" spans="1:28" ht="16.5" outlineLevel="3" thickBot="1">
      <c r="A253" s="58" t="s">
        <v>220</v>
      </c>
      <c r="B253" s="16">
        <v>951</v>
      </c>
      <c r="C253" s="9" t="s">
        <v>222</v>
      </c>
      <c r="D253" s="9" t="s">
        <v>266</v>
      </c>
      <c r="E253" s="9" t="s">
        <v>5</v>
      </c>
      <c r="F253" s="9"/>
      <c r="G253" s="140">
        <f>G254</f>
        <v>3513.552</v>
      </c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3"/>
      <c r="Y253" s="137"/>
      <c r="Z253" s="140">
        <f>Z254</f>
        <v>3228.254</v>
      </c>
      <c r="AA253" s="115">
        <f t="shared" si="44"/>
        <v>91.88006894447555</v>
      </c>
      <c r="AB253" s="118"/>
    </row>
    <row r="254" spans="1:31" ht="35.25" customHeight="1" outlineLevel="3" thickBot="1">
      <c r="A254" s="80" t="s">
        <v>137</v>
      </c>
      <c r="B254" s="16">
        <v>951</v>
      </c>
      <c r="C254" s="9" t="s">
        <v>222</v>
      </c>
      <c r="D254" s="9" t="s">
        <v>267</v>
      </c>
      <c r="E254" s="9" t="s">
        <v>5</v>
      </c>
      <c r="F254" s="9"/>
      <c r="G254" s="140">
        <f>G255</f>
        <v>3513.552</v>
      </c>
      <c r="H254" s="144">
        <f aca="true" t="shared" si="45" ref="H254:X254">H255</f>
        <v>0</v>
      </c>
      <c r="I254" s="144">
        <f t="shared" si="45"/>
        <v>0</v>
      </c>
      <c r="J254" s="144">
        <f t="shared" si="45"/>
        <v>0</v>
      </c>
      <c r="K254" s="144">
        <f t="shared" si="45"/>
        <v>0</v>
      </c>
      <c r="L254" s="144">
        <f t="shared" si="45"/>
        <v>0</v>
      </c>
      <c r="M254" s="144">
        <f t="shared" si="45"/>
        <v>0</v>
      </c>
      <c r="N254" s="144">
        <f t="shared" si="45"/>
        <v>0</v>
      </c>
      <c r="O254" s="144">
        <f t="shared" si="45"/>
        <v>0</v>
      </c>
      <c r="P254" s="144">
        <f t="shared" si="45"/>
        <v>0</v>
      </c>
      <c r="Q254" s="144">
        <f t="shared" si="45"/>
        <v>0</v>
      </c>
      <c r="R254" s="144">
        <f t="shared" si="45"/>
        <v>0</v>
      </c>
      <c r="S254" s="144">
        <f t="shared" si="45"/>
        <v>0</v>
      </c>
      <c r="T254" s="144">
        <f t="shared" si="45"/>
        <v>0</v>
      </c>
      <c r="U254" s="144">
        <f t="shared" si="45"/>
        <v>0</v>
      </c>
      <c r="V254" s="144">
        <f t="shared" si="45"/>
        <v>0</v>
      </c>
      <c r="W254" s="144">
        <f t="shared" si="45"/>
        <v>0</v>
      </c>
      <c r="X254" s="145">
        <f t="shared" si="45"/>
        <v>468.4002</v>
      </c>
      <c r="Y254" s="137" t="e">
        <f>X254/G248*100</f>
        <v>#DIV/0!</v>
      </c>
      <c r="Z254" s="140">
        <f>Z255</f>
        <v>3228.254</v>
      </c>
      <c r="AA254" s="115">
        <f t="shared" si="44"/>
        <v>91.88006894447555</v>
      </c>
      <c r="AB254" s="118"/>
      <c r="AD254" s="126"/>
      <c r="AE254" s="126"/>
    </row>
    <row r="255" spans="1:31" ht="32.25" outlineLevel="5" thickBot="1">
      <c r="A255" s="80" t="s">
        <v>138</v>
      </c>
      <c r="B255" s="16">
        <v>951</v>
      </c>
      <c r="C255" s="9" t="s">
        <v>222</v>
      </c>
      <c r="D255" s="9" t="s">
        <v>268</v>
      </c>
      <c r="E255" s="9" t="s">
        <v>5</v>
      </c>
      <c r="F255" s="9"/>
      <c r="G255" s="140">
        <f>G256</f>
        <v>3513.552</v>
      </c>
      <c r="H255" s="133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5"/>
      <c r="X255" s="136">
        <v>468.4002</v>
      </c>
      <c r="Y255" s="137" t="e">
        <f>X255/G249*100</f>
        <v>#DIV/0!</v>
      </c>
      <c r="Z255" s="140">
        <f>Z256</f>
        <v>3228.254</v>
      </c>
      <c r="AA255" s="115">
        <f t="shared" si="44"/>
        <v>91.88006894447555</v>
      </c>
      <c r="AB255" s="118"/>
      <c r="AD255" s="126"/>
      <c r="AE255" s="126"/>
    </row>
    <row r="256" spans="1:31" ht="16.5" outlineLevel="5" thickBot="1">
      <c r="A256" s="110" t="s">
        <v>221</v>
      </c>
      <c r="B256" s="63">
        <v>951</v>
      </c>
      <c r="C256" s="64" t="s">
        <v>222</v>
      </c>
      <c r="D256" s="64" t="s">
        <v>303</v>
      </c>
      <c r="E256" s="64" t="s">
        <v>5</v>
      </c>
      <c r="F256" s="64"/>
      <c r="G256" s="141">
        <f>G257</f>
        <v>3513.552</v>
      </c>
      <c r="H256" s="138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9"/>
      <c r="Y256" s="137"/>
      <c r="Z256" s="141">
        <f>Z257</f>
        <v>3228.254</v>
      </c>
      <c r="AA256" s="115">
        <f t="shared" si="44"/>
        <v>91.88006894447555</v>
      </c>
      <c r="AB256" s="118"/>
      <c r="AD256" s="126"/>
      <c r="AE256" s="126"/>
    </row>
    <row r="257" spans="1:31" ht="32.25" outlineLevel="5" thickBot="1">
      <c r="A257" s="5" t="s">
        <v>101</v>
      </c>
      <c r="B257" s="18">
        <v>951</v>
      </c>
      <c r="C257" s="6" t="s">
        <v>222</v>
      </c>
      <c r="D257" s="6" t="s">
        <v>303</v>
      </c>
      <c r="E257" s="6" t="s">
        <v>95</v>
      </c>
      <c r="F257" s="6"/>
      <c r="G257" s="134">
        <f>G258</f>
        <v>3513.552</v>
      </c>
      <c r="H257" s="138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9"/>
      <c r="Y257" s="137"/>
      <c r="Z257" s="134">
        <f>Z258</f>
        <v>3228.254</v>
      </c>
      <c r="AA257" s="115">
        <f t="shared" si="44"/>
        <v>91.88006894447555</v>
      </c>
      <c r="AB257" s="118"/>
      <c r="AD257" s="126"/>
      <c r="AE257" s="126"/>
    </row>
    <row r="258" spans="1:31" ht="32.25" outlineLevel="5" thickBot="1">
      <c r="A258" s="61" t="s">
        <v>103</v>
      </c>
      <c r="B258" s="65">
        <v>951</v>
      </c>
      <c r="C258" s="66" t="s">
        <v>222</v>
      </c>
      <c r="D258" s="66" t="s">
        <v>303</v>
      </c>
      <c r="E258" s="66" t="s">
        <v>97</v>
      </c>
      <c r="F258" s="66"/>
      <c r="G258" s="132">
        <v>3513.552</v>
      </c>
      <c r="H258" s="138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9"/>
      <c r="Y258" s="137"/>
      <c r="Z258" s="132">
        <v>3228.254</v>
      </c>
      <c r="AA258" s="115">
        <f t="shared" si="44"/>
        <v>91.88006894447555</v>
      </c>
      <c r="AB258" s="118"/>
      <c r="AD258" s="126"/>
      <c r="AE258" s="126"/>
    </row>
    <row r="259" spans="1:28" ht="16.5" outlineLevel="5" thickBot="1">
      <c r="A259" s="58" t="s">
        <v>252</v>
      </c>
      <c r="B259" s="16">
        <v>951</v>
      </c>
      <c r="C259" s="9" t="s">
        <v>254</v>
      </c>
      <c r="D259" s="9" t="s">
        <v>266</v>
      </c>
      <c r="E259" s="9" t="s">
        <v>5</v>
      </c>
      <c r="F259" s="66"/>
      <c r="G259" s="140">
        <f>G260</f>
        <v>17579.13961</v>
      </c>
      <c r="H259" s="138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9"/>
      <c r="Y259" s="137"/>
      <c r="Z259" s="140">
        <f>Z260</f>
        <v>17272.49261</v>
      </c>
      <c r="AA259" s="115">
        <f t="shared" si="44"/>
        <v>98.255619974566</v>
      </c>
      <c r="AB259" s="118"/>
    </row>
    <row r="260" spans="1:28" ht="16.5" outlineLevel="5" thickBot="1">
      <c r="A260" s="12" t="s">
        <v>162</v>
      </c>
      <c r="B260" s="16">
        <v>951</v>
      </c>
      <c r="C260" s="9" t="s">
        <v>254</v>
      </c>
      <c r="D260" s="9" t="s">
        <v>266</v>
      </c>
      <c r="E260" s="9" t="s">
        <v>5</v>
      </c>
      <c r="F260" s="66"/>
      <c r="G260" s="140">
        <f>G261</f>
        <v>17579.13961</v>
      </c>
      <c r="H260" s="138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9"/>
      <c r="Y260" s="137"/>
      <c r="Z260" s="140">
        <f>Z261</f>
        <v>17272.49261</v>
      </c>
      <c r="AA260" s="115">
        <f t="shared" si="44"/>
        <v>98.255619974566</v>
      </c>
      <c r="AB260" s="118"/>
    </row>
    <row r="261" spans="1:28" ht="32.25" outlineLevel="5" thickBot="1">
      <c r="A261" s="67" t="s">
        <v>236</v>
      </c>
      <c r="B261" s="63">
        <v>951</v>
      </c>
      <c r="C261" s="64" t="s">
        <v>254</v>
      </c>
      <c r="D261" s="64" t="s">
        <v>304</v>
      </c>
      <c r="E261" s="64" t="s">
        <v>5</v>
      </c>
      <c r="F261" s="64"/>
      <c r="G261" s="141">
        <f>G266+G262+G269+G272+G275+G278</f>
        <v>17579.13961</v>
      </c>
      <c r="H261" s="138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9"/>
      <c r="Y261" s="137"/>
      <c r="Z261" s="141">
        <f>Z266+Z262+Z269+Z272+Z275+Z278</f>
        <v>17272.49261</v>
      </c>
      <c r="AA261" s="115">
        <f t="shared" si="44"/>
        <v>98.255619974566</v>
      </c>
      <c r="AB261" s="118"/>
    </row>
    <row r="262" spans="1:28" ht="48" outlineLevel="5" thickBot="1">
      <c r="A262" s="5" t="s">
        <v>219</v>
      </c>
      <c r="B262" s="18">
        <v>951</v>
      </c>
      <c r="C262" s="6" t="s">
        <v>254</v>
      </c>
      <c r="D262" s="6" t="s">
        <v>305</v>
      </c>
      <c r="E262" s="6" t="s">
        <v>5</v>
      </c>
      <c r="F262" s="6"/>
      <c r="G262" s="134">
        <f>G263</f>
        <v>3577.5280000000002</v>
      </c>
      <c r="H262" s="138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9"/>
      <c r="Y262" s="137"/>
      <c r="Z262" s="134">
        <f>Z263</f>
        <v>3572.798</v>
      </c>
      <c r="AA262" s="115">
        <f t="shared" si="44"/>
        <v>99.86778580069813</v>
      </c>
      <c r="AB262" s="118"/>
    </row>
    <row r="263" spans="1:31" ht="32.25" outlineLevel="5" thickBot="1">
      <c r="A263" s="123" t="s">
        <v>101</v>
      </c>
      <c r="B263" s="124">
        <v>951</v>
      </c>
      <c r="C263" s="125" t="s">
        <v>254</v>
      </c>
      <c r="D263" s="125" t="s">
        <v>305</v>
      </c>
      <c r="E263" s="125" t="s">
        <v>95</v>
      </c>
      <c r="F263" s="125"/>
      <c r="G263" s="160">
        <f>G265+G264</f>
        <v>3577.5280000000002</v>
      </c>
      <c r="H263" s="165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6"/>
      <c r="Y263" s="164"/>
      <c r="Z263" s="160">
        <f>Z265+Z264</f>
        <v>3572.798</v>
      </c>
      <c r="AA263" s="115">
        <f t="shared" si="44"/>
        <v>99.86778580069813</v>
      </c>
      <c r="AB263" s="118"/>
      <c r="AD263" s="126"/>
      <c r="AE263" s="126"/>
    </row>
    <row r="264" spans="1:31" ht="32.25" outlineLevel="5" thickBot="1">
      <c r="A264" s="61" t="s">
        <v>377</v>
      </c>
      <c r="B264" s="65">
        <v>951</v>
      </c>
      <c r="C264" s="66" t="s">
        <v>254</v>
      </c>
      <c r="D264" s="66" t="s">
        <v>305</v>
      </c>
      <c r="E264" s="66" t="s">
        <v>376</v>
      </c>
      <c r="F264" s="66"/>
      <c r="G264" s="132">
        <v>1643.888</v>
      </c>
      <c r="H264" s="138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9"/>
      <c r="Y264" s="137"/>
      <c r="Z264" s="132">
        <v>1643.888</v>
      </c>
      <c r="AA264" s="115">
        <f t="shared" si="44"/>
        <v>100</v>
      </c>
      <c r="AB264" s="118"/>
      <c r="AD264" s="126"/>
      <c r="AE264" s="126"/>
    </row>
    <row r="265" spans="1:31" ht="32.25" outlineLevel="5" thickBot="1">
      <c r="A265" s="61" t="s">
        <v>103</v>
      </c>
      <c r="B265" s="65">
        <v>951</v>
      </c>
      <c r="C265" s="66" t="s">
        <v>254</v>
      </c>
      <c r="D265" s="66" t="s">
        <v>305</v>
      </c>
      <c r="E265" s="66" t="s">
        <v>97</v>
      </c>
      <c r="F265" s="66"/>
      <c r="G265" s="132">
        <v>1933.64</v>
      </c>
      <c r="H265" s="138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9"/>
      <c r="Y265" s="137"/>
      <c r="Z265" s="132">
        <v>1928.91</v>
      </c>
      <c r="AA265" s="115">
        <f t="shared" si="44"/>
        <v>99.75538362880371</v>
      </c>
      <c r="AB265" s="118"/>
      <c r="AD265" s="126"/>
      <c r="AE265" s="126"/>
    </row>
    <row r="266" spans="1:31" ht="48" outlineLevel="5" thickBot="1">
      <c r="A266" s="5" t="s">
        <v>253</v>
      </c>
      <c r="B266" s="18">
        <v>951</v>
      </c>
      <c r="C266" s="6" t="s">
        <v>254</v>
      </c>
      <c r="D266" s="6" t="s">
        <v>306</v>
      </c>
      <c r="E266" s="6" t="s">
        <v>5</v>
      </c>
      <c r="F266" s="6"/>
      <c r="G266" s="134">
        <f>G267</f>
        <v>364.023</v>
      </c>
      <c r="H266" s="138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9"/>
      <c r="Y266" s="137"/>
      <c r="Z266" s="134">
        <f>Z267</f>
        <v>62.106</v>
      </c>
      <c r="AA266" s="115">
        <f t="shared" si="44"/>
        <v>17.061009881243766</v>
      </c>
      <c r="AB266" s="118"/>
      <c r="AD266" s="126"/>
      <c r="AE266" s="126"/>
    </row>
    <row r="267" spans="1:31" ht="32.25" outlineLevel="5" thickBot="1">
      <c r="A267" s="123" t="s">
        <v>101</v>
      </c>
      <c r="B267" s="124">
        <v>951</v>
      </c>
      <c r="C267" s="125" t="s">
        <v>254</v>
      </c>
      <c r="D267" s="125" t="s">
        <v>306</v>
      </c>
      <c r="E267" s="125" t="s">
        <v>95</v>
      </c>
      <c r="F267" s="125"/>
      <c r="G267" s="160">
        <f>G268</f>
        <v>364.023</v>
      </c>
      <c r="H267" s="165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6"/>
      <c r="Y267" s="164"/>
      <c r="Z267" s="160">
        <f>Z268</f>
        <v>62.106</v>
      </c>
      <c r="AA267" s="115">
        <f t="shared" si="44"/>
        <v>17.061009881243766</v>
      </c>
      <c r="AB267" s="118"/>
      <c r="AD267" s="126"/>
      <c r="AE267" s="126"/>
    </row>
    <row r="268" spans="1:31" ht="32.25" outlineLevel="5" thickBot="1">
      <c r="A268" s="61" t="s">
        <v>103</v>
      </c>
      <c r="B268" s="65">
        <v>951</v>
      </c>
      <c r="C268" s="66" t="s">
        <v>254</v>
      </c>
      <c r="D268" s="66" t="s">
        <v>306</v>
      </c>
      <c r="E268" s="66" t="s">
        <v>97</v>
      </c>
      <c r="F268" s="66"/>
      <c r="G268" s="132">
        <v>364.023</v>
      </c>
      <c r="H268" s="138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9"/>
      <c r="Y268" s="137"/>
      <c r="Z268" s="132">
        <v>62.106</v>
      </c>
      <c r="AA268" s="115">
        <f t="shared" si="44"/>
        <v>17.061009881243766</v>
      </c>
      <c r="AB268" s="118"/>
      <c r="AD268" s="126"/>
      <c r="AE268" s="126"/>
    </row>
    <row r="269" spans="1:28" ht="48" outlineLevel="5" thickBot="1">
      <c r="A269" s="5" t="s">
        <v>408</v>
      </c>
      <c r="B269" s="18">
        <v>951</v>
      </c>
      <c r="C269" s="6" t="s">
        <v>254</v>
      </c>
      <c r="D269" s="6" t="s">
        <v>414</v>
      </c>
      <c r="E269" s="6" t="s">
        <v>5</v>
      </c>
      <c r="F269" s="6"/>
      <c r="G269" s="134">
        <f>G270</f>
        <v>535.454</v>
      </c>
      <c r="H269" s="138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9"/>
      <c r="Y269" s="137"/>
      <c r="Z269" s="134">
        <f>Z270</f>
        <v>535.454</v>
      </c>
      <c r="AA269" s="115">
        <f t="shared" si="44"/>
        <v>100</v>
      </c>
      <c r="AB269" s="118"/>
    </row>
    <row r="270" spans="1:28" ht="32.25" outlineLevel="5" thickBot="1">
      <c r="A270" s="123" t="s">
        <v>101</v>
      </c>
      <c r="B270" s="124">
        <v>951</v>
      </c>
      <c r="C270" s="125" t="s">
        <v>254</v>
      </c>
      <c r="D270" s="125" t="s">
        <v>414</v>
      </c>
      <c r="E270" s="125" t="s">
        <v>95</v>
      </c>
      <c r="F270" s="125"/>
      <c r="G270" s="160">
        <f>G271</f>
        <v>535.454</v>
      </c>
      <c r="H270" s="165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6"/>
      <c r="Y270" s="164"/>
      <c r="Z270" s="160">
        <f>Z271</f>
        <v>535.454</v>
      </c>
      <c r="AA270" s="115">
        <f t="shared" si="44"/>
        <v>100</v>
      </c>
      <c r="AB270" s="118"/>
    </row>
    <row r="271" spans="1:28" ht="32.25" outlineLevel="5" thickBot="1">
      <c r="A271" s="61" t="s">
        <v>377</v>
      </c>
      <c r="B271" s="65">
        <v>951</v>
      </c>
      <c r="C271" s="66" t="s">
        <v>254</v>
      </c>
      <c r="D271" s="66" t="s">
        <v>414</v>
      </c>
      <c r="E271" s="66" t="s">
        <v>376</v>
      </c>
      <c r="F271" s="66"/>
      <c r="G271" s="132">
        <v>535.454</v>
      </c>
      <c r="H271" s="138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9"/>
      <c r="Y271" s="137"/>
      <c r="Z271" s="132">
        <v>535.454</v>
      </c>
      <c r="AA271" s="115">
        <f t="shared" si="44"/>
        <v>100</v>
      </c>
      <c r="AB271" s="118"/>
    </row>
    <row r="272" spans="1:28" ht="63.75" outlineLevel="5" thickBot="1">
      <c r="A272" s="5" t="s">
        <v>409</v>
      </c>
      <c r="B272" s="18">
        <v>951</v>
      </c>
      <c r="C272" s="6" t="s">
        <v>254</v>
      </c>
      <c r="D272" s="6" t="s">
        <v>415</v>
      </c>
      <c r="E272" s="6" t="s">
        <v>5</v>
      </c>
      <c r="F272" s="6"/>
      <c r="G272" s="134">
        <f>G273</f>
        <v>10374.616</v>
      </c>
      <c r="H272" s="138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9"/>
      <c r="Y272" s="137"/>
      <c r="Z272" s="134">
        <f>Z273</f>
        <v>10374.616</v>
      </c>
      <c r="AA272" s="115">
        <f t="shared" si="44"/>
        <v>100</v>
      </c>
      <c r="AB272" s="118"/>
    </row>
    <row r="273" spans="1:28" ht="16.5" outlineLevel="5" thickBot="1">
      <c r="A273" s="123" t="s">
        <v>410</v>
      </c>
      <c r="B273" s="124">
        <v>951</v>
      </c>
      <c r="C273" s="125" t="s">
        <v>254</v>
      </c>
      <c r="D273" s="125" t="s">
        <v>415</v>
      </c>
      <c r="E273" s="125" t="s">
        <v>416</v>
      </c>
      <c r="F273" s="125"/>
      <c r="G273" s="160">
        <f>G274</f>
        <v>10374.616</v>
      </c>
      <c r="H273" s="165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6"/>
      <c r="Y273" s="164"/>
      <c r="Z273" s="160">
        <f>Z274</f>
        <v>10374.616</v>
      </c>
      <c r="AA273" s="115">
        <f t="shared" si="44"/>
        <v>100</v>
      </c>
      <c r="AB273" s="118"/>
    </row>
    <row r="274" spans="1:28" ht="48" outlineLevel="5" thickBot="1">
      <c r="A274" s="61" t="s">
        <v>411</v>
      </c>
      <c r="B274" s="65">
        <v>951</v>
      </c>
      <c r="C274" s="66" t="s">
        <v>254</v>
      </c>
      <c r="D274" s="66" t="s">
        <v>415</v>
      </c>
      <c r="E274" s="66" t="s">
        <v>417</v>
      </c>
      <c r="F274" s="66"/>
      <c r="G274" s="132">
        <v>10374.616</v>
      </c>
      <c r="H274" s="138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9"/>
      <c r="Y274" s="137"/>
      <c r="Z274" s="132">
        <v>10374.616</v>
      </c>
      <c r="AA274" s="115">
        <f t="shared" si="44"/>
        <v>100</v>
      </c>
      <c r="AB274" s="118"/>
    </row>
    <row r="275" spans="1:28" ht="48" outlineLevel="5" thickBot="1">
      <c r="A275" s="5" t="s">
        <v>412</v>
      </c>
      <c r="B275" s="18">
        <v>951</v>
      </c>
      <c r="C275" s="6" t="s">
        <v>254</v>
      </c>
      <c r="D275" s="6" t="s">
        <v>418</v>
      </c>
      <c r="E275" s="6" t="s">
        <v>5</v>
      </c>
      <c r="F275" s="6"/>
      <c r="G275" s="134">
        <f>G276</f>
        <v>133.86361</v>
      </c>
      <c r="H275" s="138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9"/>
      <c r="Y275" s="137"/>
      <c r="Z275" s="134">
        <f>Z276</f>
        <v>133.86361</v>
      </c>
      <c r="AA275" s="115">
        <f t="shared" si="44"/>
        <v>100</v>
      </c>
      <c r="AB275" s="118"/>
    </row>
    <row r="276" spans="1:28" ht="32.25" outlineLevel="5" thickBot="1">
      <c r="A276" s="123" t="s">
        <v>101</v>
      </c>
      <c r="B276" s="124">
        <v>951</v>
      </c>
      <c r="C276" s="125" t="s">
        <v>254</v>
      </c>
      <c r="D276" s="125" t="s">
        <v>418</v>
      </c>
      <c r="E276" s="125" t="s">
        <v>95</v>
      </c>
      <c r="F276" s="125"/>
      <c r="G276" s="160">
        <f>G277</f>
        <v>133.86361</v>
      </c>
      <c r="H276" s="165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6"/>
      <c r="Y276" s="164"/>
      <c r="Z276" s="160">
        <f>Z277</f>
        <v>133.86361</v>
      </c>
      <c r="AA276" s="115">
        <f t="shared" si="44"/>
        <v>100</v>
      </c>
      <c r="AB276" s="118"/>
    </row>
    <row r="277" spans="1:28" ht="32.25" outlineLevel="5" thickBot="1">
      <c r="A277" s="61" t="s">
        <v>377</v>
      </c>
      <c r="B277" s="65">
        <v>951</v>
      </c>
      <c r="C277" s="66" t="s">
        <v>254</v>
      </c>
      <c r="D277" s="66" t="s">
        <v>418</v>
      </c>
      <c r="E277" s="66" t="s">
        <v>376</v>
      </c>
      <c r="F277" s="66"/>
      <c r="G277" s="132">
        <v>133.86361</v>
      </c>
      <c r="H277" s="138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9"/>
      <c r="Y277" s="137"/>
      <c r="Z277" s="132">
        <v>133.86361</v>
      </c>
      <c r="AA277" s="115">
        <f aca="true" t="shared" si="46" ref="AA277:AA340">Z277/G277*100</f>
        <v>100</v>
      </c>
      <c r="AB277" s="118"/>
    </row>
    <row r="278" spans="1:28" ht="48" outlineLevel="5" thickBot="1">
      <c r="A278" s="5" t="s">
        <v>413</v>
      </c>
      <c r="B278" s="18">
        <v>951</v>
      </c>
      <c r="C278" s="6" t="s">
        <v>254</v>
      </c>
      <c r="D278" s="6" t="s">
        <v>419</v>
      </c>
      <c r="E278" s="6" t="s">
        <v>5</v>
      </c>
      <c r="F278" s="6"/>
      <c r="G278" s="134">
        <f>G279</f>
        <v>2593.655</v>
      </c>
      <c r="H278" s="138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9"/>
      <c r="Y278" s="137"/>
      <c r="Z278" s="134">
        <f>Z279</f>
        <v>2593.655</v>
      </c>
      <c r="AA278" s="115">
        <f t="shared" si="46"/>
        <v>100</v>
      </c>
      <c r="AB278" s="118"/>
    </row>
    <row r="279" spans="1:28" ht="16.5" outlineLevel="5" thickBot="1">
      <c r="A279" s="123" t="s">
        <v>410</v>
      </c>
      <c r="B279" s="124">
        <v>951</v>
      </c>
      <c r="C279" s="125" t="s">
        <v>254</v>
      </c>
      <c r="D279" s="125" t="s">
        <v>419</v>
      </c>
      <c r="E279" s="125" t="s">
        <v>416</v>
      </c>
      <c r="F279" s="125"/>
      <c r="G279" s="160">
        <f>G280</f>
        <v>2593.655</v>
      </c>
      <c r="H279" s="165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6"/>
      <c r="Y279" s="164"/>
      <c r="Z279" s="160">
        <f>Z280</f>
        <v>2593.655</v>
      </c>
      <c r="AA279" s="115">
        <f t="shared" si="46"/>
        <v>100</v>
      </c>
      <c r="AB279" s="118"/>
    </row>
    <row r="280" spans="1:28" ht="48" outlineLevel="5" thickBot="1">
      <c r="A280" s="61" t="s">
        <v>411</v>
      </c>
      <c r="B280" s="65">
        <v>951</v>
      </c>
      <c r="C280" s="66" t="s">
        <v>254</v>
      </c>
      <c r="D280" s="66" t="s">
        <v>419</v>
      </c>
      <c r="E280" s="66" t="s">
        <v>417</v>
      </c>
      <c r="F280" s="66"/>
      <c r="G280" s="132">
        <v>2593.655</v>
      </c>
      <c r="H280" s="138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9"/>
      <c r="Y280" s="137"/>
      <c r="Z280" s="132">
        <v>2593.655</v>
      </c>
      <c r="AA280" s="115">
        <f t="shared" si="46"/>
        <v>100</v>
      </c>
      <c r="AB280" s="118"/>
    </row>
    <row r="281" spans="1:28" ht="32.25" outlineLevel="5" thickBot="1">
      <c r="A281" s="8" t="s">
        <v>33</v>
      </c>
      <c r="B281" s="16">
        <v>951</v>
      </c>
      <c r="C281" s="9" t="s">
        <v>12</v>
      </c>
      <c r="D281" s="9" t="s">
        <v>266</v>
      </c>
      <c r="E281" s="9" t="s">
        <v>5</v>
      </c>
      <c r="F281" s="9"/>
      <c r="G281" s="140">
        <f>G293+G282</f>
        <v>0.73</v>
      </c>
      <c r="H281" s="138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9"/>
      <c r="Y281" s="137"/>
      <c r="Z281" s="140">
        <f>Z293+Z282</f>
        <v>0.73</v>
      </c>
      <c r="AA281" s="115">
        <f t="shared" si="46"/>
        <v>100</v>
      </c>
      <c r="AB281" s="118"/>
    </row>
    <row r="282" spans="1:28" ht="32.25" outlineLevel="5" thickBot="1">
      <c r="A282" s="80" t="s">
        <v>137</v>
      </c>
      <c r="B282" s="16">
        <v>951</v>
      </c>
      <c r="C282" s="9" t="s">
        <v>12</v>
      </c>
      <c r="D282" s="9" t="s">
        <v>267</v>
      </c>
      <c r="E282" s="9" t="s">
        <v>5</v>
      </c>
      <c r="F282" s="9"/>
      <c r="G282" s="140">
        <f>G283</f>
        <v>0.73</v>
      </c>
      <c r="H282" s="138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9"/>
      <c r="Y282" s="137"/>
      <c r="Z282" s="140">
        <f>Z283</f>
        <v>0.73</v>
      </c>
      <c r="AA282" s="115">
        <f t="shared" si="46"/>
        <v>100</v>
      </c>
      <c r="AB282" s="118"/>
    </row>
    <row r="283" spans="1:28" ht="32.25" outlineLevel="5" thickBot="1">
      <c r="A283" s="80" t="s">
        <v>138</v>
      </c>
      <c r="B283" s="16">
        <v>951</v>
      </c>
      <c r="C283" s="9" t="s">
        <v>12</v>
      </c>
      <c r="D283" s="9" t="s">
        <v>268</v>
      </c>
      <c r="E283" s="9" t="s">
        <v>5</v>
      </c>
      <c r="F283" s="9"/>
      <c r="G283" s="140">
        <f>G284+G290</f>
        <v>0.73</v>
      </c>
      <c r="H283" s="138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9"/>
      <c r="Y283" s="137"/>
      <c r="Z283" s="140">
        <f>Z284+Z290</f>
        <v>0.73</v>
      </c>
      <c r="AA283" s="115">
        <f t="shared" si="46"/>
        <v>100</v>
      </c>
      <c r="AB283" s="118"/>
    </row>
    <row r="284" spans="1:28" ht="48" outlineLevel="5" thickBot="1">
      <c r="A284" s="82" t="s">
        <v>202</v>
      </c>
      <c r="B284" s="63">
        <v>951</v>
      </c>
      <c r="C284" s="64" t="s">
        <v>12</v>
      </c>
      <c r="D284" s="64" t="s">
        <v>307</v>
      </c>
      <c r="E284" s="64" t="s">
        <v>5</v>
      </c>
      <c r="F284" s="64"/>
      <c r="G284" s="141">
        <f>G285+G288</f>
        <v>0.73</v>
      </c>
      <c r="H284" s="138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9"/>
      <c r="Y284" s="137"/>
      <c r="Z284" s="141">
        <f>Z285+Z288</f>
        <v>0.73</v>
      </c>
      <c r="AA284" s="115">
        <f t="shared" si="46"/>
        <v>100</v>
      </c>
      <c r="AB284" s="118"/>
    </row>
    <row r="285" spans="1:28" ht="32.25" outlineLevel="5" thickBot="1">
      <c r="A285" s="5" t="s">
        <v>94</v>
      </c>
      <c r="B285" s="18">
        <v>951</v>
      </c>
      <c r="C285" s="6" t="s">
        <v>12</v>
      </c>
      <c r="D285" s="6" t="s">
        <v>307</v>
      </c>
      <c r="E285" s="6" t="s">
        <v>91</v>
      </c>
      <c r="F285" s="6"/>
      <c r="G285" s="134">
        <f>G286+G287</f>
        <v>0.61</v>
      </c>
      <c r="H285" s="138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9"/>
      <c r="Y285" s="137"/>
      <c r="Z285" s="134">
        <f>Z286+Z287</f>
        <v>0.61</v>
      </c>
      <c r="AA285" s="115">
        <f t="shared" si="46"/>
        <v>100</v>
      </c>
      <c r="AB285" s="118"/>
    </row>
    <row r="286" spans="1:28" ht="32.25" outlineLevel="5" thickBot="1">
      <c r="A286" s="61" t="s">
        <v>263</v>
      </c>
      <c r="B286" s="65">
        <v>951</v>
      </c>
      <c r="C286" s="66" t="s">
        <v>12</v>
      </c>
      <c r="D286" s="66" t="s">
        <v>307</v>
      </c>
      <c r="E286" s="66" t="s">
        <v>92</v>
      </c>
      <c r="F286" s="66"/>
      <c r="G286" s="132">
        <v>0.47</v>
      </c>
      <c r="H286" s="138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9"/>
      <c r="Y286" s="137"/>
      <c r="Z286" s="132">
        <v>0.47</v>
      </c>
      <c r="AA286" s="115">
        <f t="shared" si="46"/>
        <v>100</v>
      </c>
      <c r="AB286" s="118"/>
    </row>
    <row r="287" spans="1:28" ht="48" outlineLevel="5" thickBot="1">
      <c r="A287" s="61" t="s">
        <v>258</v>
      </c>
      <c r="B287" s="65">
        <v>951</v>
      </c>
      <c r="C287" s="66" t="s">
        <v>12</v>
      </c>
      <c r="D287" s="66" t="s">
        <v>307</v>
      </c>
      <c r="E287" s="66" t="s">
        <v>259</v>
      </c>
      <c r="F287" s="66"/>
      <c r="G287" s="132">
        <v>0.14</v>
      </c>
      <c r="H287" s="138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9"/>
      <c r="Y287" s="137"/>
      <c r="Z287" s="132">
        <v>0.14</v>
      </c>
      <c r="AA287" s="115">
        <f t="shared" si="46"/>
        <v>100</v>
      </c>
      <c r="AB287" s="118"/>
    </row>
    <row r="288" spans="1:28" ht="32.25" outlineLevel="5" thickBot="1">
      <c r="A288" s="5" t="s">
        <v>101</v>
      </c>
      <c r="B288" s="18">
        <v>951</v>
      </c>
      <c r="C288" s="6" t="s">
        <v>12</v>
      </c>
      <c r="D288" s="6" t="s">
        <v>307</v>
      </c>
      <c r="E288" s="6" t="s">
        <v>95</v>
      </c>
      <c r="F288" s="6"/>
      <c r="G288" s="134">
        <f>G289</f>
        <v>0.12</v>
      </c>
      <c r="H288" s="138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9"/>
      <c r="Y288" s="137"/>
      <c r="Z288" s="134">
        <f>Z289</f>
        <v>0.12</v>
      </c>
      <c r="AA288" s="115">
        <f t="shared" si="46"/>
        <v>100</v>
      </c>
      <c r="AB288" s="118"/>
    </row>
    <row r="289" spans="1:28" ht="32.25" outlineLevel="5" thickBot="1">
      <c r="A289" s="61" t="s">
        <v>103</v>
      </c>
      <c r="B289" s="65">
        <v>951</v>
      </c>
      <c r="C289" s="66" t="s">
        <v>12</v>
      </c>
      <c r="D289" s="66" t="s">
        <v>307</v>
      </c>
      <c r="E289" s="66" t="s">
        <v>97</v>
      </c>
      <c r="F289" s="66"/>
      <c r="G289" s="132">
        <v>0.12</v>
      </c>
      <c r="H289" s="138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9"/>
      <c r="Y289" s="137"/>
      <c r="Z289" s="132">
        <v>0.12</v>
      </c>
      <c r="AA289" s="115">
        <f t="shared" si="46"/>
        <v>100</v>
      </c>
      <c r="AB289" s="118"/>
    </row>
    <row r="290" spans="1:28" ht="32.25" outlineLevel="5" thickBot="1">
      <c r="A290" s="67" t="s">
        <v>223</v>
      </c>
      <c r="B290" s="63">
        <v>951</v>
      </c>
      <c r="C290" s="64" t="s">
        <v>12</v>
      </c>
      <c r="D290" s="64" t="s">
        <v>308</v>
      </c>
      <c r="E290" s="64" t="s">
        <v>5</v>
      </c>
      <c r="F290" s="64"/>
      <c r="G290" s="141">
        <f>G291</f>
        <v>0</v>
      </c>
      <c r="H290" s="138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9"/>
      <c r="Y290" s="137"/>
      <c r="Z290" s="141">
        <f>Z291</f>
        <v>0</v>
      </c>
      <c r="AA290" s="115">
        <v>0</v>
      </c>
      <c r="AB290" s="118"/>
    </row>
    <row r="291" spans="1:28" ht="32.25" outlineLevel="5" thickBot="1">
      <c r="A291" s="5" t="s">
        <v>101</v>
      </c>
      <c r="B291" s="18">
        <v>951</v>
      </c>
      <c r="C291" s="6" t="s">
        <v>12</v>
      </c>
      <c r="D291" s="6" t="s">
        <v>308</v>
      </c>
      <c r="E291" s="6" t="s">
        <v>95</v>
      </c>
      <c r="F291" s="6"/>
      <c r="G291" s="134">
        <f>G292</f>
        <v>0</v>
      </c>
      <c r="H291" s="138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9"/>
      <c r="Y291" s="137"/>
      <c r="Z291" s="134">
        <f>Z292</f>
        <v>0</v>
      </c>
      <c r="AA291" s="115">
        <v>0</v>
      </c>
      <c r="AB291" s="118"/>
    </row>
    <row r="292" spans="1:28" ht="32.25" outlineLevel="5" thickBot="1">
      <c r="A292" s="61" t="s">
        <v>103</v>
      </c>
      <c r="B292" s="65">
        <v>951</v>
      </c>
      <c r="C292" s="66" t="s">
        <v>12</v>
      </c>
      <c r="D292" s="66" t="s">
        <v>308</v>
      </c>
      <c r="E292" s="66" t="s">
        <v>97</v>
      </c>
      <c r="F292" s="66"/>
      <c r="G292" s="132">
        <v>0</v>
      </c>
      <c r="H292" s="138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9"/>
      <c r="Y292" s="137"/>
      <c r="Z292" s="132">
        <v>0</v>
      </c>
      <c r="AA292" s="115">
        <v>0</v>
      </c>
      <c r="AB292" s="118"/>
    </row>
    <row r="293" spans="1:28" ht="16.5" outlineLevel="5" thickBot="1">
      <c r="A293" s="12" t="s">
        <v>162</v>
      </c>
      <c r="B293" s="16">
        <v>951</v>
      </c>
      <c r="C293" s="9" t="s">
        <v>12</v>
      </c>
      <c r="D293" s="9" t="s">
        <v>266</v>
      </c>
      <c r="E293" s="9" t="s">
        <v>5</v>
      </c>
      <c r="F293" s="9"/>
      <c r="G293" s="140">
        <f>G294</f>
        <v>0</v>
      </c>
      <c r="H293" s="138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9"/>
      <c r="Y293" s="137"/>
      <c r="Z293" s="140">
        <f>Z294</f>
        <v>0</v>
      </c>
      <c r="AA293" s="115">
        <v>0</v>
      </c>
      <c r="AB293" s="118"/>
    </row>
    <row r="294" spans="1:28" ht="32.25" outlineLevel="5" thickBot="1">
      <c r="A294" s="8" t="s">
        <v>236</v>
      </c>
      <c r="B294" s="16">
        <v>951</v>
      </c>
      <c r="C294" s="9" t="s">
        <v>12</v>
      </c>
      <c r="D294" s="9" t="s">
        <v>304</v>
      </c>
      <c r="E294" s="9" t="s">
        <v>5</v>
      </c>
      <c r="F294" s="9"/>
      <c r="G294" s="140">
        <f>G295</f>
        <v>0</v>
      </c>
      <c r="H294" s="138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9"/>
      <c r="Y294" s="137"/>
      <c r="Z294" s="140">
        <f>Z295</f>
        <v>0</v>
      </c>
      <c r="AA294" s="115">
        <v>0</v>
      </c>
      <c r="AB294" s="118"/>
    </row>
    <row r="295" spans="1:28" ht="48" outlineLevel="5" thickBot="1">
      <c r="A295" s="67" t="s">
        <v>219</v>
      </c>
      <c r="B295" s="63">
        <v>951</v>
      </c>
      <c r="C295" s="64" t="s">
        <v>12</v>
      </c>
      <c r="D295" s="64" t="s">
        <v>305</v>
      </c>
      <c r="E295" s="64" t="s">
        <v>5</v>
      </c>
      <c r="F295" s="64"/>
      <c r="G295" s="141">
        <f>G296</f>
        <v>0</v>
      </c>
      <c r="H295" s="138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9"/>
      <c r="Y295" s="137"/>
      <c r="Z295" s="141">
        <f>Z296</f>
        <v>0</v>
      </c>
      <c r="AA295" s="115">
        <v>0</v>
      </c>
      <c r="AB295" s="118"/>
    </row>
    <row r="296" spans="1:28" ht="32.25" outlineLevel="5" thickBot="1">
      <c r="A296" s="5" t="s">
        <v>101</v>
      </c>
      <c r="B296" s="18">
        <v>951</v>
      </c>
      <c r="C296" s="6" t="s">
        <v>12</v>
      </c>
      <c r="D296" s="6" t="s">
        <v>305</v>
      </c>
      <c r="E296" s="6" t="s">
        <v>95</v>
      </c>
      <c r="F296" s="6"/>
      <c r="G296" s="134">
        <f>G297</f>
        <v>0</v>
      </c>
      <c r="H296" s="138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9"/>
      <c r="Y296" s="137"/>
      <c r="Z296" s="134">
        <f>Z297</f>
        <v>0</v>
      </c>
      <c r="AA296" s="115">
        <v>0</v>
      </c>
      <c r="AB296" s="118"/>
    </row>
    <row r="297" spans="1:28" ht="32.25" outlineLevel="5" thickBot="1">
      <c r="A297" s="61" t="s">
        <v>103</v>
      </c>
      <c r="B297" s="65">
        <v>951</v>
      </c>
      <c r="C297" s="66" t="s">
        <v>12</v>
      </c>
      <c r="D297" s="66" t="s">
        <v>305</v>
      </c>
      <c r="E297" s="66" t="s">
        <v>97</v>
      </c>
      <c r="F297" s="66"/>
      <c r="G297" s="132">
        <v>0</v>
      </c>
      <c r="H297" s="138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9"/>
      <c r="Y297" s="137"/>
      <c r="Z297" s="132">
        <v>0</v>
      </c>
      <c r="AA297" s="115">
        <v>0</v>
      </c>
      <c r="AB297" s="118"/>
    </row>
    <row r="298" spans="1:28" ht="19.5" outlineLevel="5" thickBot="1">
      <c r="A298" s="77" t="s">
        <v>47</v>
      </c>
      <c r="B298" s="15">
        <v>951</v>
      </c>
      <c r="C298" s="13" t="s">
        <v>46</v>
      </c>
      <c r="D298" s="13" t="s">
        <v>266</v>
      </c>
      <c r="E298" s="13" t="s">
        <v>5</v>
      </c>
      <c r="F298" s="13"/>
      <c r="G298" s="172">
        <f>G299+G305+G310</f>
        <v>14971.6</v>
      </c>
      <c r="H298" s="138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9"/>
      <c r="Y298" s="137"/>
      <c r="Z298" s="172">
        <f>Z299+Z305+Z310</f>
        <v>14706.121</v>
      </c>
      <c r="AA298" s="115">
        <f t="shared" si="46"/>
        <v>98.22678270859492</v>
      </c>
      <c r="AB298" s="118"/>
    </row>
    <row r="299" spans="1:28" ht="16.5" outlineLevel="5" thickBot="1">
      <c r="A299" s="89" t="s">
        <v>420</v>
      </c>
      <c r="B299" s="15">
        <v>951</v>
      </c>
      <c r="C299" s="31" t="s">
        <v>421</v>
      </c>
      <c r="D299" s="31" t="s">
        <v>266</v>
      </c>
      <c r="E299" s="31" t="s">
        <v>5</v>
      </c>
      <c r="F299" s="31"/>
      <c r="G299" s="169">
        <f>G300</f>
        <v>13355.5</v>
      </c>
      <c r="H299" s="138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9"/>
      <c r="Y299" s="137"/>
      <c r="Z299" s="169">
        <f>Z300</f>
        <v>13130.801</v>
      </c>
      <c r="AA299" s="115">
        <f t="shared" si="46"/>
        <v>98.31755456553479</v>
      </c>
      <c r="AB299" s="118"/>
    </row>
    <row r="300" spans="1:28" ht="32.25" outlineLevel="4" thickBot="1">
      <c r="A300" s="58" t="s">
        <v>210</v>
      </c>
      <c r="B300" s="16">
        <v>951</v>
      </c>
      <c r="C300" s="9" t="s">
        <v>421</v>
      </c>
      <c r="D300" s="9" t="s">
        <v>309</v>
      </c>
      <c r="E300" s="9" t="s">
        <v>5</v>
      </c>
      <c r="F300" s="9"/>
      <c r="G300" s="140">
        <f>G301</f>
        <v>13355.5</v>
      </c>
      <c r="H300" s="144">
        <f aca="true" t="shared" si="47" ref="H300:X300">H301+H303</f>
        <v>0</v>
      </c>
      <c r="I300" s="144">
        <f t="shared" si="47"/>
        <v>0</v>
      </c>
      <c r="J300" s="144">
        <f t="shared" si="47"/>
        <v>0</v>
      </c>
      <c r="K300" s="144">
        <f t="shared" si="47"/>
        <v>0</v>
      </c>
      <c r="L300" s="144">
        <f t="shared" si="47"/>
        <v>0</v>
      </c>
      <c r="M300" s="144">
        <f t="shared" si="47"/>
        <v>0</v>
      </c>
      <c r="N300" s="144">
        <f t="shared" si="47"/>
        <v>0</v>
      </c>
      <c r="O300" s="144">
        <f t="shared" si="47"/>
        <v>0</v>
      </c>
      <c r="P300" s="144">
        <f t="shared" si="47"/>
        <v>0</v>
      </c>
      <c r="Q300" s="144">
        <f t="shared" si="47"/>
        <v>0</v>
      </c>
      <c r="R300" s="144">
        <f t="shared" si="47"/>
        <v>0</v>
      </c>
      <c r="S300" s="144">
        <f t="shared" si="47"/>
        <v>0</v>
      </c>
      <c r="T300" s="144">
        <f t="shared" si="47"/>
        <v>0</v>
      </c>
      <c r="U300" s="144">
        <f t="shared" si="47"/>
        <v>0</v>
      </c>
      <c r="V300" s="144">
        <f t="shared" si="47"/>
        <v>0</v>
      </c>
      <c r="W300" s="144">
        <f t="shared" si="47"/>
        <v>0</v>
      </c>
      <c r="X300" s="144">
        <f t="shared" si="47"/>
        <v>5000</v>
      </c>
      <c r="Y300" s="137" t="e">
        <f>X300/G294*100</f>
        <v>#DIV/0!</v>
      </c>
      <c r="Z300" s="140">
        <f>Z301</f>
        <v>13130.801</v>
      </c>
      <c r="AA300" s="115">
        <f t="shared" si="46"/>
        <v>98.31755456553479</v>
      </c>
      <c r="AB300" s="118"/>
    </row>
    <row r="301" spans="1:28" ht="54.75" customHeight="1" outlineLevel="5" thickBot="1">
      <c r="A301" s="90" t="s">
        <v>163</v>
      </c>
      <c r="B301" s="95">
        <v>951</v>
      </c>
      <c r="C301" s="64" t="s">
        <v>421</v>
      </c>
      <c r="D301" s="64" t="s">
        <v>310</v>
      </c>
      <c r="E301" s="64" t="s">
        <v>5</v>
      </c>
      <c r="F301" s="68"/>
      <c r="G301" s="141">
        <f>G302</f>
        <v>13355.5</v>
      </c>
      <c r="H301" s="133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5"/>
      <c r="X301" s="136">
        <v>0</v>
      </c>
      <c r="Y301" s="137" t="e">
        <f>X301/G295*100</f>
        <v>#DIV/0!</v>
      </c>
      <c r="Z301" s="141">
        <f>Z302</f>
        <v>13130.801</v>
      </c>
      <c r="AA301" s="115">
        <f t="shared" si="46"/>
        <v>98.31755456553479</v>
      </c>
      <c r="AB301" s="118"/>
    </row>
    <row r="302" spans="1:28" ht="36" customHeight="1" outlineLevel="5" thickBot="1">
      <c r="A302" s="5" t="s">
        <v>122</v>
      </c>
      <c r="B302" s="18">
        <v>951</v>
      </c>
      <c r="C302" s="6" t="s">
        <v>421</v>
      </c>
      <c r="D302" s="6" t="s">
        <v>310</v>
      </c>
      <c r="E302" s="6" t="s">
        <v>5</v>
      </c>
      <c r="F302" s="56"/>
      <c r="G302" s="134">
        <f>G303+G304</f>
        <v>13355.5</v>
      </c>
      <c r="H302" s="133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5"/>
      <c r="X302" s="136"/>
      <c r="Y302" s="137"/>
      <c r="Z302" s="134">
        <f>Z303+Z304</f>
        <v>13130.801</v>
      </c>
      <c r="AA302" s="115">
        <f t="shared" si="46"/>
        <v>98.31755456553479</v>
      </c>
      <c r="AB302" s="118"/>
    </row>
    <row r="303" spans="1:28" ht="48" outlineLevel="5" thickBot="1">
      <c r="A303" s="69" t="s">
        <v>211</v>
      </c>
      <c r="B303" s="96">
        <v>951</v>
      </c>
      <c r="C303" s="66" t="s">
        <v>421</v>
      </c>
      <c r="D303" s="66" t="s">
        <v>310</v>
      </c>
      <c r="E303" s="66" t="s">
        <v>89</v>
      </c>
      <c r="F303" s="70"/>
      <c r="G303" s="132">
        <v>13355.5</v>
      </c>
      <c r="H303" s="133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5"/>
      <c r="X303" s="136">
        <v>5000</v>
      </c>
      <c r="Y303" s="137" t="e">
        <f>X303/G297*100</f>
        <v>#DIV/0!</v>
      </c>
      <c r="Z303" s="132">
        <v>13130.801</v>
      </c>
      <c r="AA303" s="115">
        <f t="shared" si="46"/>
        <v>98.31755456553479</v>
      </c>
      <c r="AB303" s="118"/>
    </row>
    <row r="304" spans="1:28" ht="19.5" outlineLevel="5" thickBot="1">
      <c r="A304" s="69" t="s">
        <v>87</v>
      </c>
      <c r="B304" s="96">
        <v>951</v>
      </c>
      <c r="C304" s="66" t="s">
        <v>421</v>
      </c>
      <c r="D304" s="66" t="s">
        <v>362</v>
      </c>
      <c r="E304" s="66" t="s">
        <v>88</v>
      </c>
      <c r="F304" s="70"/>
      <c r="G304" s="132">
        <v>0</v>
      </c>
      <c r="H304" s="138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9"/>
      <c r="Y304" s="137"/>
      <c r="Z304" s="132">
        <v>0</v>
      </c>
      <c r="AA304" s="115">
        <v>0</v>
      </c>
      <c r="AB304" s="118"/>
    </row>
    <row r="305" spans="1:28" ht="32.25" outlineLevel="5" thickBot="1">
      <c r="A305" s="89" t="s">
        <v>58</v>
      </c>
      <c r="B305" s="15">
        <v>951</v>
      </c>
      <c r="C305" s="31" t="s">
        <v>57</v>
      </c>
      <c r="D305" s="31" t="s">
        <v>266</v>
      </c>
      <c r="E305" s="31" t="s">
        <v>5</v>
      </c>
      <c r="F305" s="31"/>
      <c r="G305" s="169">
        <f>G306</f>
        <v>32.1</v>
      </c>
      <c r="H305" s="138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9"/>
      <c r="Y305" s="137"/>
      <c r="Z305" s="169">
        <f>Z306</f>
        <v>32.1</v>
      </c>
      <c r="AA305" s="115">
        <f t="shared" si="46"/>
        <v>100</v>
      </c>
      <c r="AB305" s="118"/>
    </row>
    <row r="306" spans="1:28" ht="19.5" outlineLevel="6" thickBot="1">
      <c r="A306" s="8" t="s">
        <v>237</v>
      </c>
      <c r="B306" s="16">
        <v>951</v>
      </c>
      <c r="C306" s="9" t="s">
        <v>57</v>
      </c>
      <c r="D306" s="9" t="s">
        <v>311</v>
      </c>
      <c r="E306" s="9" t="s">
        <v>5</v>
      </c>
      <c r="F306" s="9"/>
      <c r="G306" s="140">
        <f>G307</f>
        <v>32.1</v>
      </c>
      <c r="H306" s="173">
        <f aca="true" t="shared" si="48" ref="H306:X306">H314+H319</f>
        <v>0</v>
      </c>
      <c r="I306" s="173">
        <f t="shared" si="48"/>
        <v>0</v>
      </c>
      <c r="J306" s="173">
        <f t="shared" si="48"/>
        <v>0</v>
      </c>
      <c r="K306" s="173">
        <f t="shared" si="48"/>
        <v>0</v>
      </c>
      <c r="L306" s="173">
        <f t="shared" si="48"/>
        <v>0</v>
      </c>
      <c r="M306" s="173">
        <f t="shared" si="48"/>
        <v>0</v>
      </c>
      <c r="N306" s="173">
        <f t="shared" si="48"/>
        <v>0</v>
      </c>
      <c r="O306" s="173">
        <f t="shared" si="48"/>
        <v>0</v>
      </c>
      <c r="P306" s="173">
        <f t="shared" si="48"/>
        <v>0</v>
      </c>
      <c r="Q306" s="173">
        <f t="shared" si="48"/>
        <v>0</v>
      </c>
      <c r="R306" s="173">
        <f t="shared" si="48"/>
        <v>0</v>
      </c>
      <c r="S306" s="173">
        <f t="shared" si="48"/>
        <v>0</v>
      </c>
      <c r="T306" s="173">
        <f t="shared" si="48"/>
        <v>0</v>
      </c>
      <c r="U306" s="173">
        <f t="shared" si="48"/>
        <v>0</v>
      </c>
      <c r="V306" s="173">
        <f t="shared" si="48"/>
        <v>0</v>
      </c>
      <c r="W306" s="173">
        <f t="shared" si="48"/>
        <v>0</v>
      </c>
      <c r="X306" s="174">
        <f t="shared" si="48"/>
        <v>1409.01825</v>
      </c>
      <c r="Y306" s="137">
        <f>X306/G300*100</f>
        <v>10.550097338175284</v>
      </c>
      <c r="Z306" s="140">
        <f>Z307</f>
        <v>32.1</v>
      </c>
      <c r="AA306" s="115">
        <f t="shared" si="46"/>
        <v>100</v>
      </c>
      <c r="AB306" s="118"/>
    </row>
    <row r="307" spans="1:28" ht="48" outlineLevel="6" thickBot="1">
      <c r="A307" s="82" t="s">
        <v>164</v>
      </c>
      <c r="B307" s="63">
        <v>951</v>
      </c>
      <c r="C307" s="64" t="s">
        <v>57</v>
      </c>
      <c r="D307" s="64" t="s">
        <v>312</v>
      </c>
      <c r="E307" s="64" t="s">
        <v>5</v>
      </c>
      <c r="F307" s="64"/>
      <c r="G307" s="141">
        <f>G308</f>
        <v>32.1</v>
      </c>
      <c r="H307" s="176"/>
      <c r="I307" s="176"/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176"/>
      <c r="U307" s="176"/>
      <c r="V307" s="176"/>
      <c r="W307" s="176"/>
      <c r="X307" s="174"/>
      <c r="Y307" s="137"/>
      <c r="Z307" s="141">
        <f>Z308</f>
        <v>32.1</v>
      </c>
      <c r="AA307" s="115">
        <f t="shared" si="46"/>
        <v>100</v>
      </c>
      <c r="AB307" s="118"/>
    </row>
    <row r="308" spans="1:28" ht="32.25" outlineLevel="6" thickBot="1">
      <c r="A308" s="5" t="s">
        <v>101</v>
      </c>
      <c r="B308" s="18">
        <v>951</v>
      </c>
      <c r="C308" s="6" t="s">
        <v>57</v>
      </c>
      <c r="D308" s="6" t="s">
        <v>312</v>
      </c>
      <c r="E308" s="6" t="s">
        <v>95</v>
      </c>
      <c r="F308" s="6"/>
      <c r="G308" s="134">
        <f>G309</f>
        <v>32.1</v>
      </c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  <c r="W308" s="176"/>
      <c r="X308" s="174"/>
      <c r="Y308" s="137"/>
      <c r="Z308" s="134">
        <f>Z309</f>
        <v>32.1</v>
      </c>
      <c r="AA308" s="115">
        <f t="shared" si="46"/>
        <v>100</v>
      </c>
      <c r="AB308" s="118"/>
    </row>
    <row r="309" spans="1:28" ht="32.25" outlineLevel="6" thickBot="1">
      <c r="A309" s="61" t="s">
        <v>103</v>
      </c>
      <c r="B309" s="65">
        <v>951</v>
      </c>
      <c r="C309" s="66" t="s">
        <v>57</v>
      </c>
      <c r="D309" s="66" t="s">
        <v>312</v>
      </c>
      <c r="E309" s="66" t="s">
        <v>97</v>
      </c>
      <c r="F309" s="66"/>
      <c r="G309" s="132">
        <v>32.1</v>
      </c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  <c r="V309" s="176"/>
      <c r="W309" s="176"/>
      <c r="X309" s="174"/>
      <c r="Y309" s="137"/>
      <c r="Z309" s="132">
        <v>32.1</v>
      </c>
      <c r="AA309" s="115">
        <f t="shared" si="46"/>
        <v>100</v>
      </c>
      <c r="AB309" s="118"/>
    </row>
    <row r="310" spans="1:28" ht="19.5" outlineLevel="6" thickBot="1">
      <c r="A310" s="89" t="s">
        <v>34</v>
      </c>
      <c r="B310" s="15">
        <v>951</v>
      </c>
      <c r="C310" s="31" t="s">
        <v>13</v>
      </c>
      <c r="D310" s="31" t="s">
        <v>266</v>
      </c>
      <c r="E310" s="31" t="s">
        <v>5</v>
      </c>
      <c r="F310" s="31"/>
      <c r="G310" s="169">
        <f>G311</f>
        <v>1584</v>
      </c>
      <c r="H310" s="176"/>
      <c r="I310" s="176"/>
      <c r="J310" s="176"/>
      <c r="K310" s="176"/>
      <c r="L310" s="176"/>
      <c r="M310" s="176"/>
      <c r="N310" s="176"/>
      <c r="O310" s="176"/>
      <c r="P310" s="176"/>
      <c r="Q310" s="176"/>
      <c r="R310" s="176"/>
      <c r="S310" s="176"/>
      <c r="T310" s="176"/>
      <c r="U310" s="176"/>
      <c r="V310" s="176"/>
      <c r="W310" s="176"/>
      <c r="X310" s="174"/>
      <c r="Y310" s="137"/>
      <c r="Z310" s="169">
        <f>Z311</f>
        <v>1543.2199999999998</v>
      </c>
      <c r="AA310" s="115">
        <f t="shared" si="46"/>
        <v>97.42550505050504</v>
      </c>
      <c r="AB310" s="118"/>
    </row>
    <row r="311" spans="1:28" ht="32.25" outlineLevel="6" thickBot="1">
      <c r="A311" s="80" t="s">
        <v>137</v>
      </c>
      <c r="B311" s="16">
        <v>951</v>
      </c>
      <c r="C311" s="9" t="s">
        <v>13</v>
      </c>
      <c r="D311" s="9" t="s">
        <v>267</v>
      </c>
      <c r="E311" s="9" t="s">
        <v>5</v>
      </c>
      <c r="F311" s="9"/>
      <c r="G311" s="140">
        <f>G312</f>
        <v>1584</v>
      </c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  <c r="R311" s="176"/>
      <c r="S311" s="176"/>
      <c r="T311" s="176"/>
      <c r="U311" s="176"/>
      <c r="V311" s="176"/>
      <c r="W311" s="176"/>
      <c r="X311" s="174"/>
      <c r="Y311" s="137"/>
      <c r="Z311" s="140">
        <f>Z312</f>
        <v>1543.2199999999998</v>
      </c>
      <c r="AA311" s="115">
        <f t="shared" si="46"/>
        <v>97.42550505050504</v>
      </c>
      <c r="AB311" s="118"/>
    </row>
    <row r="312" spans="1:28" ht="32.25" outlineLevel="6" thickBot="1">
      <c r="A312" s="80" t="s">
        <v>138</v>
      </c>
      <c r="B312" s="16">
        <v>951</v>
      </c>
      <c r="C312" s="9" t="s">
        <v>13</v>
      </c>
      <c r="D312" s="9" t="s">
        <v>268</v>
      </c>
      <c r="E312" s="9" t="s">
        <v>5</v>
      </c>
      <c r="F312" s="9"/>
      <c r="G312" s="140">
        <f>G313</f>
        <v>1584</v>
      </c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176"/>
      <c r="V312" s="176"/>
      <c r="W312" s="176"/>
      <c r="X312" s="174"/>
      <c r="Y312" s="137"/>
      <c r="Z312" s="140">
        <f>Z313</f>
        <v>1543.2199999999998</v>
      </c>
      <c r="AA312" s="115">
        <f t="shared" si="46"/>
        <v>97.42550505050504</v>
      </c>
      <c r="AB312" s="118"/>
    </row>
    <row r="313" spans="1:28" ht="48" outlineLevel="6" thickBot="1">
      <c r="A313" s="81" t="s">
        <v>209</v>
      </c>
      <c r="B313" s="93">
        <v>951</v>
      </c>
      <c r="C313" s="64" t="s">
        <v>13</v>
      </c>
      <c r="D313" s="64" t="s">
        <v>270</v>
      </c>
      <c r="E313" s="64" t="s">
        <v>5</v>
      </c>
      <c r="F313" s="64"/>
      <c r="G313" s="141">
        <f>G314+G318</f>
        <v>1584</v>
      </c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176"/>
      <c r="U313" s="176"/>
      <c r="V313" s="176"/>
      <c r="W313" s="176"/>
      <c r="X313" s="174"/>
      <c r="Y313" s="137"/>
      <c r="Z313" s="141">
        <f>Z314+Z318</f>
        <v>1543.2199999999998</v>
      </c>
      <c r="AA313" s="115">
        <f t="shared" si="46"/>
        <v>97.42550505050504</v>
      </c>
      <c r="AB313" s="118"/>
    </row>
    <row r="314" spans="1:28" ht="32.25" outlineLevel="6" thickBot="1">
      <c r="A314" s="5" t="s">
        <v>94</v>
      </c>
      <c r="B314" s="18">
        <v>951</v>
      </c>
      <c r="C314" s="6" t="s">
        <v>13</v>
      </c>
      <c r="D314" s="6" t="s">
        <v>270</v>
      </c>
      <c r="E314" s="6" t="s">
        <v>91</v>
      </c>
      <c r="F314" s="6"/>
      <c r="G314" s="134">
        <f>G315+G316+G317</f>
        <v>1584</v>
      </c>
      <c r="H314" s="140">
        <f aca="true" t="shared" si="49" ref="H314:X315">H315</f>
        <v>0</v>
      </c>
      <c r="I314" s="140">
        <f t="shared" si="49"/>
        <v>0</v>
      </c>
      <c r="J314" s="140">
        <f t="shared" si="49"/>
        <v>0</v>
      </c>
      <c r="K314" s="140">
        <f t="shared" si="49"/>
        <v>0</v>
      </c>
      <c r="L314" s="140">
        <f t="shared" si="49"/>
        <v>0</v>
      </c>
      <c r="M314" s="140">
        <f t="shared" si="49"/>
        <v>0</v>
      </c>
      <c r="N314" s="140">
        <f t="shared" si="49"/>
        <v>0</v>
      </c>
      <c r="O314" s="140">
        <f t="shared" si="49"/>
        <v>0</v>
      </c>
      <c r="P314" s="140">
        <f t="shared" si="49"/>
        <v>0</v>
      </c>
      <c r="Q314" s="140">
        <f t="shared" si="49"/>
        <v>0</v>
      </c>
      <c r="R314" s="140">
        <f t="shared" si="49"/>
        <v>0</v>
      </c>
      <c r="S314" s="140">
        <f t="shared" si="49"/>
        <v>0</v>
      </c>
      <c r="T314" s="140">
        <f t="shared" si="49"/>
        <v>0</v>
      </c>
      <c r="U314" s="140">
        <f t="shared" si="49"/>
        <v>0</v>
      </c>
      <c r="V314" s="140">
        <f t="shared" si="49"/>
        <v>0</v>
      </c>
      <c r="W314" s="140">
        <f t="shared" si="49"/>
        <v>0</v>
      </c>
      <c r="X314" s="143">
        <f t="shared" si="49"/>
        <v>0</v>
      </c>
      <c r="Y314" s="137">
        <f>X314/G308*100</f>
        <v>0</v>
      </c>
      <c r="Z314" s="134">
        <f>Z315+Z316+Z317</f>
        <v>1543.2199999999998</v>
      </c>
      <c r="AA314" s="115">
        <f t="shared" si="46"/>
        <v>97.42550505050504</v>
      </c>
      <c r="AB314" s="118"/>
    </row>
    <row r="315" spans="1:28" ht="32.25" outlineLevel="6" thickBot="1">
      <c r="A315" s="61" t="s">
        <v>263</v>
      </c>
      <c r="B315" s="65">
        <v>951</v>
      </c>
      <c r="C315" s="66" t="s">
        <v>13</v>
      </c>
      <c r="D315" s="66" t="s">
        <v>270</v>
      </c>
      <c r="E315" s="66" t="s">
        <v>92</v>
      </c>
      <c r="F315" s="66"/>
      <c r="G315" s="132">
        <v>1204.7</v>
      </c>
      <c r="H315" s="177">
        <f t="shared" si="49"/>
        <v>0</v>
      </c>
      <c r="I315" s="177">
        <f t="shared" si="49"/>
        <v>0</v>
      </c>
      <c r="J315" s="177">
        <f t="shared" si="49"/>
        <v>0</v>
      </c>
      <c r="K315" s="177">
        <f t="shared" si="49"/>
        <v>0</v>
      </c>
      <c r="L315" s="177">
        <f t="shared" si="49"/>
        <v>0</v>
      </c>
      <c r="M315" s="177">
        <f t="shared" si="49"/>
        <v>0</v>
      </c>
      <c r="N315" s="177">
        <f t="shared" si="49"/>
        <v>0</v>
      </c>
      <c r="O315" s="177">
        <f t="shared" si="49"/>
        <v>0</v>
      </c>
      <c r="P315" s="177">
        <f t="shared" si="49"/>
        <v>0</v>
      </c>
      <c r="Q315" s="177">
        <f t="shared" si="49"/>
        <v>0</v>
      </c>
      <c r="R315" s="177">
        <f t="shared" si="49"/>
        <v>0</v>
      </c>
      <c r="S315" s="177">
        <f t="shared" si="49"/>
        <v>0</v>
      </c>
      <c r="T315" s="177">
        <f t="shared" si="49"/>
        <v>0</v>
      </c>
      <c r="U315" s="177">
        <f t="shared" si="49"/>
        <v>0</v>
      </c>
      <c r="V315" s="177">
        <f t="shared" si="49"/>
        <v>0</v>
      </c>
      <c r="W315" s="177">
        <f t="shared" si="49"/>
        <v>0</v>
      </c>
      <c r="X315" s="145">
        <f t="shared" si="49"/>
        <v>0</v>
      </c>
      <c r="Y315" s="137">
        <f>X315/G309*100</f>
        <v>0</v>
      </c>
      <c r="Z315" s="132">
        <v>1197.774</v>
      </c>
      <c r="AA315" s="115">
        <f t="shared" si="46"/>
        <v>99.42508508342326</v>
      </c>
      <c r="AB315" s="118"/>
    </row>
    <row r="316" spans="1:28" ht="48" outlineLevel="6" thickBot="1">
      <c r="A316" s="61" t="s">
        <v>265</v>
      </c>
      <c r="B316" s="65">
        <v>951</v>
      </c>
      <c r="C316" s="66" t="s">
        <v>13</v>
      </c>
      <c r="D316" s="66" t="s">
        <v>270</v>
      </c>
      <c r="E316" s="66" t="s">
        <v>93</v>
      </c>
      <c r="F316" s="66"/>
      <c r="G316" s="132">
        <v>0</v>
      </c>
      <c r="H316" s="178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6"/>
      <c r="X316" s="136">
        <v>0</v>
      </c>
      <c r="Y316" s="137">
        <f>X316/G310*100</f>
        <v>0</v>
      </c>
      <c r="Z316" s="132">
        <v>0</v>
      </c>
      <c r="AA316" s="115">
        <v>0</v>
      </c>
      <c r="AB316" s="118"/>
    </row>
    <row r="317" spans="1:28" ht="48" outlineLevel="6" thickBot="1">
      <c r="A317" s="61" t="s">
        <v>258</v>
      </c>
      <c r="B317" s="65">
        <v>951</v>
      </c>
      <c r="C317" s="66" t="s">
        <v>13</v>
      </c>
      <c r="D317" s="66" t="s">
        <v>270</v>
      </c>
      <c r="E317" s="66" t="s">
        <v>259</v>
      </c>
      <c r="F317" s="66"/>
      <c r="G317" s="132">
        <v>379.3</v>
      </c>
      <c r="H317" s="179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39"/>
      <c r="Y317" s="137"/>
      <c r="Z317" s="132">
        <v>345.446</v>
      </c>
      <c r="AA317" s="115">
        <f t="shared" si="46"/>
        <v>91.07461112575798</v>
      </c>
      <c r="AB317" s="118"/>
    </row>
    <row r="318" spans="1:28" ht="32.25" outlineLevel="6" thickBot="1">
      <c r="A318" s="5" t="s">
        <v>101</v>
      </c>
      <c r="B318" s="18">
        <v>951</v>
      </c>
      <c r="C318" s="6" t="s">
        <v>13</v>
      </c>
      <c r="D318" s="6" t="s">
        <v>270</v>
      </c>
      <c r="E318" s="6" t="s">
        <v>95</v>
      </c>
      <c r="F318" s="6"/>
      <c r="G318" s="134">
        <f>G319</f>
        <v>0</v>
      </c>
      <c r="H318" s="179"/>
      <c r="I318" s="176"/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  <c r="V318" s="176"/>
      <c r="W318" s="176"/>
      <c r="X318" s="139"/>
      <c r="Y318" s="137"/>
      <c r="Z318" s="134">
        <f>Z319</f>
        <v>0</v>
      </c>
      <c r="AA318" s="115">
        <v>0</v>
      </c>
      <c r="AB318" s="118"/>
    </row>
    <row r="319" spans="1:28" ht="32.25" outlineLevel="6" thickBot="1">
      <c r="A319" s="61" t="s">
        <v>103</v>
      </c>
      <c r="B319" s="65">
        <v>951</v>
      </c>
      <c r="C319" s="66" t="s">
        <v>13</v>
      </c>
      <c r="D319" s="66" t="s">
        <v>270</v>
      </c>
      <c r="E319" s="66" t="s">
        <v>97</v>
      </c>
      <c r="F319" s="66"/>
      <c r="G319" s="132">
        <v>0</v>
      </c>
      <c r="H319" s="142">
        <f aca="true" t="shared" si="50" ref="H319:X321">H320</f>
        <v>0</v>
      </c>
      <c r="I319" s="142">
        <f t="shared" si="50"/>
        <v>0</v>
      </c>
      <c r="J319" s="142">
        <f t="shared" si="50"/>
        <v>0</v>
      </c>
      <c r="K319" s="142">
        <f t="shared" si="50"/>
        <v>0</v>
      </c>
      <c r="L319" s="142">
        <f t="shared" si="50"/>
        <v>0</v>
      </c>
      <c r="M319" s="142">
        <f t="shared" si="50"/>
        <v>0</v>
      </c>
      <c r="N319" s="142">
        <f t="shared" si="50"/>
        <v>0</v>
      </c>
      <c r="O319" s="142">
        <f t="shared" si="50"/>
        <v>0</v>
      </c>
      <c r="P319" s="142">
        <f t="shared" si="50"/>
        <v>0</v>
      </c>
      <c r="Q319" s="142">
        <f t="shared" si="50"/>
        <v>0</v>
      </c>
      <c r="R319" s="142">
        <f t="shared" si="50"/>
        <v>0</v>
      </c>
      <c r="S319" s="142">
        <f t="shared" si="50"/>
        <v>0</v>
      </c>
      <c r="T319" s="142">
        <f t="shared" si="50"/>
        <v>0</v>
      </c>
      <c r="U319" s="142">
        <f t="shared" si="50"/>
        <v>0</v>
      </c>
      <c r="V319" s="142">
        <f t="shared" si="50"/>
        <v>0</v>
      </c>
      <c r="W319" s="142">
        <f t="shared" si="50"/>
        <v>0</v>
      </c>
      <c r="X319" s="143">
        <f t="shared" si="50"/>
        <v>1409.01825</v>
      </c>
      <c r="Y319" s="137">
        <f>X319/G313*100</f>
        <v>88.95317234848486</v>
      </c>
      <c r="Z319" s="132">
        <v>0</v>
      </c>
      <c r="AA319" s="115">
        <v>0</v>
      </c>
      <c r="AB319" s="118"/>
    </row>
    <row r="320" spans="1:28" ht="19.5" outlineLevel="6" thickBot="1">
      <c r="A320" s="77" t="s">
        <v>64</v>
      </c>
      <c r="B320" s="15">
        <v>951</v>
      </c>
      <c r="C320" s="13" t="s">
        <v>45</v>
      </c>
      <c r="D320" s="13" t="s">
        <v>266</v>
      </c>
      <c r="E320" s="13" t="s">
        <v>5</v>
      </c>
      <c r="F320" s="13"/>
      <c r="G320" s="172">
        <f>G321</f>
        <v>20178.56</v>
      </c>
      <c r="H320" s="144">
        <f t="shared" si="50"/>
        <v>0</v>
      </c>
      <c r="I320" s="144">
        <f t="shared" si="50"/>
        <v>0</v>
      </c>
      <c r="J320" s="144">
        <f t="shared" si="50"/>
        <v>0</v>
      </c>
      <c r="K320" s="144">
        <f t="shared" si="50"/>
        <v>0</v>
      </c>
      <c r="L320" s="144">
        <f t="shared" si="50"/>
        <v>0</v>
      </c>
      <c r="M320" s="144">
        <f t="shared" si="50"/>
        <v>0</v>
      </c>
      <c r="N320" s="144">
        <f t="shared" si="50"/>
        <v>0</v>
      </c>
      <c r="O320" s="144">
        <f t="shared" si="50"/>
        <v>0</v>
      </c>
      <c r="P320" s="144">
        <f t="shared" si="50"/>
        <v>0</v>
      </c>
      <c r="Q320" s="144">
        <f t="shared" si="50"/>
        <v>0</v>
      </c>
      <c r="R320" s="144">
        <f t="shared" si="50"/>
        <v>0</v>
      </c>
      <c r="S320" s="144">
        <f t="shared" si="50"/>
        <v>0</v>
      </c>
      <c r="T320" s="144">
        <f t="shared" si="50"/>
        <v>0</v>
      </c>
      <c r="U320" s="144">
        <f t="shared" si="50"/>
        <v>0</v>
      </c>
      <c r="V320" s="144">
        <f t="shared" si="50"/>
        <v>0</v>
      </c>
      <c r="W320" s="144">
        <f t="shared" si="50"/>
        <v>0</v>
      </c>
      <c r="X320" s="145">
        <f t="shared" si="50"/>
        <v>1409.01825</v>
      </c>
      <c r="Y320" s="137">
        <f>X320/G314*100</f>
        <v>88.95317234848486</v>
      </c>
      <c r="Z320" s="172">
        <f>Z321</f>
        <v>24722.652000000002</v>
      </c>
      <c r="AA320" s="115">
        <f t="shared" si="46"/>
        <v>122.51940673665513</v>
      </c>
      <c r="AB320" s="118"/>
    </row>
    <row r="321" spans="1:28" ht="16.5" outlineLevel="6" thickBot="1">
      <c r="A321" s="8" t="s">
        <v>35</v>
      </c>
      <c r="B321" s="16">
        <v>951</v>
      </c>
      <c r="C321" s="9" t="s">
        <v>14</v>
      </c>
      <c r="D321" s="9" t="s">
        <v>266</v>
      </c>
      <c r="E321" s="9" t="s">
        <v>5</v>
      </c>
      <c r="F321" s="9"/>
      <c r="G321" s="140">
        <f>G322+G353+G357+G361+G346</f>
        <v>20178.56</v>
      </c>
      <c r="H321" s="146">
        <f t="shared" si="50"/>
        <v>0</v>
      </c>
      <c r="I321" s="146">
        <f t="shared" si="50"/>
        <v>0</v>
      </c>
      <c r="J321" s="146">
        <f t="shared" si="50"/>
        <v>0</v>
      </c>
      <c r="K321" s="146">
        <f t="shared" si="50"/>
        <v>0</v>
      </c>
      <c r="L321" s="146">
        <f t="shared" si="50"/>
        <v>0</v>
      </c>
      <c r="M321" s="146">
        <f t="shared" si="50"/>
        <v>0</v>
      </c>
      <c r="N321" s="146">
        <f t="shared" si="50"/>
        <v>0</v>
      </c>
      <c r="O321" s="146">
        <f t="shared" si="50"/>
        <v>0</v>
      </c>
      <c r="P321" s="146">
        <f t="shared" si="50"/>
        <v>0</v>
      </c>
      <c r="Q321" s="146">
        <f t="shared" si="50"/>
        <v>0</v>
      </c>
      <c r="R321" s="146">
        <f t="shared" si="50"/>
        <v>0</v>
      </c>
      <c r="S321" s="146">
        <f t="shared" si="50"/>
        <v>0</v>
      </c>
      <c r="T321" s="146">
        <f t="shared" si="50"/>
        <v>0</v>
      </c>
      <c r="U321" s="146">
        <f t="shared" si="50"/>
        <v>0</v>
      </c>
      <c r="V321" s="146">
        <f t="shared" si="50"/>
        <v>0</v>
      </c>
      <c r="W321" s="146">
        <f t="shared" si="50"/>
        <v>0</v>
      </c>
      <c r="X321" s="147">
        <f t="shared" si="50"/>
        <v>1409.01825</v>
      </c>
      <c r="Y321" s="137">
        <f>X321/G315*100</f>
        <v>116.96009379928614</v>
      </c>
      <c r="Z321" s="140">
        <f>Z322+Z353+Z357+Z361+Z346</f>
        <v>24722.652000000002</v>
      </c>
      <c r="AA321" s="115">
        <f t="shared" si="46"/>
        <v>122.51940673665513</v>
      </c>
      <c r="AB321" s="118"/>
    </row>
    <row r="322" spans="1:28" ht="19.5" outlineLevel="6" thickBot="1">
      <c r="A322" s="58" t="s">
        <v>165</v>
      </c>
      <c r="B322" s="16">
        <v>951</v>
      </c>
      <c r="C322" s="9" t="s">
        <v>14</v>
      </c>
      <c r="D322" s="9" t="s">
        <v>313</v>
      </c>
      <c r="E322" s="9" t="s">
        <v>5</v>
      </c>
      <c r="F322" s="9"/>
      <c r="G322" s="140">
        <f>G323+G335</f>
        <v>19455</v>
      </c>
      <c r="H322" s="178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6"/>
      <c r="X322" s="136">
        <v>1409.01825</v>
      </c>
      <c r="Y322" s="137" t="e">
        <f>X322/G316*100</f>
        <v>#DIV/0!</v>
      </c>
      <c r="Z322" s="140">
        <f>Z323+Z335</f>
        <v>23999.092</v>
      </c>
      <c r="AA322" s="115">
        <f t="shared" si="46"/>
        <v>123.35693652017477</v>
      </c>
      <c r="AB322" s="118"/>
    </row>
    <row r="323" spans="1:28" ht="19.5" outlineLevel="6" thickBot="1">
      <c r="A323" s="67" t="s">
        <v>123</v>
      </c>
      <c r="B323" s="63">
        <v>951</v>
      </c>
      <c r="C323" s="64" t="s">
        <v>14</v>
      </c>
      <c r="D323" s="64" t="s">
        <v>314</v>
      </c>
      <c r="E323" s="64" t="s">
        <v>5</v>
      </c>
      <c r="F323" s="64"/>
      <c r="G323" s="141">
        <f>G324+G329+G332</f>
        <v>55</v>
      </c>
      <c r="H323" s="179"/>
      <c r="I323" s="176"/>
      <c r="J323" s="176"/>
      <c r="K323" s="176"/>
      <c r="L323" s="176"/>
      <c r="M323" s="176"/>
      <c r="N323" s="176"/>
      <c r="O323" s="176"/>
      <c r="P323" s="176"/>
      <c r="Q323" s="176"/>
      <c r="R323" s="176"/>
      <c r="S323" s="176"/>
      <c r="T323" s="176"/>
      <c r="U323" s="176"/>
      <c r="V323" s="176"/>
      <c r="W323" s="176"/>
      <c r="X323" s="139"/>
      <c r="Y323" s="137"/>
      <c r="Z323" s="141">
        <f>Z324+Z329+Z332</f>
        <v>55</v>
      </c>
      <c r="AA323" s="115">
        <f t="shared" si="46"/>
        <v>100</v>
      </c>
      <c r="AB323" s="118"/>
    </row>
    <row r="324" spans="1:28" ht="32.25" outlineLevel="6" thickBot="1">
      <c r="A324" s="57" t="s">
        <v>166</v>
      </c>
      <c r="B324" s="18">
        <v>951</v>
      </c>
      <c r="C324" s="6" t="s">
        <v>14</v>
      </c>
      <c r="D324" s="6" t="s">
        <v>315</v>
      </c>
      <c r="E324" s="6" t="s">
        <v>5</v>
      </c>
      <c r="F324" s="6"/>
      <c r="G324" s="134">
        <f>G325+G327</f>
        <v>55</v>
      </c>
      <c r="H324" s="179"/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  <c r="V324" s="176"/>
      <c r="W324" s="176"/>
      <c r="X324" s="139"/>
      <c r="Y324" s="137"/>
      <c r="Z324" s="134">
        <f>Z325+Z327</f>
        <v>55</v>
      </c>
      <c r="AA324" s="115">
        <f t="shared" si="46"/>
        <v>100</v>
      </c>
      <c r="AB324" s="118"/>
    </row>
    <row r="325" spans="1:28" ht="32.25" outlineLevel="6" thickBot="1">
      <c r="A325" s="123" t="s">
        <v>101</v>
      </c>
      <c r="B325" s="124">
        <v>951</v>
      </c>
      <c r="C325" s="125" t="s">
        <v>14</v>
      </c>
      <c r="D325" s="125" t="s">
        <v>315</v>
      </c>
      <c r="E325" s="125" t="s">
        <v>95</v>
      </c>
      <c r="F325" s="125"/>
      <c r="G325" s="160">
        <f>G326</f>
        <v>55</v>
      </c>
      <c r="H325" s="180"/>
      <c r="I325" s="181"/>
      <c r="J325" s="181"/>
      <c r="K325" s="181"/>
      <c r="L325" s="181"/>
      <c r="M325" s="181"/>
      <c r="N325" s="181"/>
      <c r="O325" s="181"/>
      <c r="P325" s="181"/>
      <c r="Q325" s="181"/>
      <c r="R325" s="181"/>
      <c r="S325" s="181"/>
      <c r="T325" s="181"/>
      <c r="U325" s="181"/>
      <c r="V325" s="181"/>
      <c r="W325" s="181"/>
      <c r="X325" s="166"/>
      <c r="Y325" s="164"/>
      <c r="Z325" s="160">
        <f>Z326</f>
        <v>55</v>
      </c>
      <c r="AA325" s="115">
        <f t="shared" si="46"/>
        <v>100</v>
      </c>
      <c r="AB325" s="118"/>
    </row>
    <row r="326" spans="1:28" ht="32.25" outlineLevel="6" thickBot="1">
      <c r="A326" s="61" t="s">
        <v>103</v>
      </c>
      <c r="B326" s="65">
        <v>951</v>
      </c>
      <c r="C326" s="66" t="s">
        <v>14</v>
      </c>
      <c r="D326" s="66" t="s">
        <v>315</v>
      </c>
      <c r="E326" s="66" t="s">
        <v>97</v>
      </c>
      <c r="F326" s="66"/>
      <c r="G326" s="132">
        <v>55</v>
      </c>
      <c r="H326" s="179"/>
      <c r="I326" s="176"/>
      <c r="J326" s="176"/>
      <c r="K326" s="176"/>
      <c r="L326" s="176"/>
      <c r="M326" s="176"/>
      <c r="N326" s="176"/>
      <c r="O326" s="176"/>
      <c r="P326" s="176"/>
      <c r="Q326" s="176"/>
      <c r="R326" s="176"/>
      <c r="S326" s="176"/>
      <c r="T326" s="176"/>
      <c r="U326" s="176"/>
      <c r="V326" s="176"/>
      <c r="W326" s="176"/>
      <c r="X326" s="139"/>
      <c r="Y326" s="137"/>
      <c r="Z326" s="132">
        <v>55</v>
      </c>
      <c r="AA326" s="115">
        <f t="shared" si="46"/>
        <v>100</v>
      </c>
      <c r="AB326" s="118"/>
    </row>
    <row r="327" spans="1:28" ht="19.5" outlineLevel="6" thickBot="1">
      <c r="A327" s="123" t="s">
        <v>410</v>
      </c>
      <c r="B327" s="124">
        <v>951</v>
      </c>
      <c r="C327" s="125" t="s">
        <v>14</v>
      </c>
      <c r="D327" s="125" t="s">
        <v>315</v>
      </c>
      <c r="E327" s="125" t="s">
        <v>416</v>
      </c>
      <c r="F327" s="125"/>
      <c r="G327" s="160">
        <f>G328</f>
        <v>0</v>
      </c>
      <c r="H327" s="180"/>
      <c r="I327" s="181"/>
      <c r="J327" s="181"/>
      <c r="K327" s="181"/>
      <c r="L327" s="181"/>
      <c r="M327" s="181"/>
      <c r="N327" s="181"/>
      <c r="O327" s="181"/>
      <c r="P327" s="181"/>
      <c r="Q327" s="181"/>
      <c r="R327" s="181"/>
      <c r="S327" s="181"/>
      <c r="T327" s="181"/>
      <c r="U327" s="181"/>
      <c r="V327" s="181"/>
      <c r="W327" s="181"/>
      <c r="X327" s="166"/>
      <c r="Y327" s="164"/>
      <c r="Z327" s="160">
        <f>Z328</f>
        <v>0</v>
      </c>
      <c r="AA327" s="115">
        <v>0</v>
      </c>
      <c r="AB327" s="118"/>
    </row>
    <row r="328" spans="1:28" ht="48" outlineLevel="6" thickBot="1">
      <c r="A328" s="61" t="s">
        <v>411</v>
      </c>
      <c r="B328" s="65">
        <v>951</v>
      </c>
      <c r="C328" s="66" t="s">
        <v>14</v>
      </c>
      <c r="D328" s="66" t="s">
        <v>315</v>
      </c>
      <c r="E328" s="66" t="s">
        <v>417</v>
      </c>
      <c r="F328" s="66"/>
      <c r="G328" s="132">
        <v>0</v>
      </c>
      <c r="H328" s="179"/>
      <c r="I328" s="176"/>
      <c r="J328" s="176"/>
      <c r="K328" s="176"/>
      <c r="L328" s="176"/>
      <c r="M328" s="176"/>
      <c r="N328" s="176"/>
      <c r="O328" s="176"/>
      <c r="P328" s="176"/>
      <c r="Q328" s="176"/>
      <c r="R328" s="176"/>
      <c r="S328" s="176"/>
      <c r="T328" s="176"/>
      <c r="U328" s="176"/>
      <c r="V328" s="176"/>
      <c r="W328" s="176"/>
      <c r="X328" s="139"/>
      <c r="Y328" s="137"/>
      <c r="Z328" s="132">
        <v>0</v>
      </c>
      <c r="AA328" s="115">
        <v>0</v>
      </c>
      <c r="AB328" s="118"/>
    </row>
    <row r="329" spans="1:28" ht="79.5" outlineLevel="6" thickBot="1">
      <c r="A329" s="57" t="s">
        <v>424</v>
      </c>
      <c r="B329" s="18">
        <v>951</v>
      </c>
      <c r="C329" s="6" t="s">
        <v>14</v>
      </c>
      <c r="D329" s="6" t="s">
        <v>426</v>
      </c>
      <c r="E329" s="6" t="s">
        <v>5</v>
      </c>
      <c r="F329" s="6"/>
      <c r="G329" s="134">
        <f>G330</f>
        <v>0</v>
      </c>
      <c r="H329" s="179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6"/>
      <c r="W329" s="176"/>
      <c r="X329" s="139"/>
      <c r="Y329" s="137"/>
      <c r="Z329" s="134">
        <f>Z330</f>
        <v>0</v>
      </c>
      <c r="AA329" s="115">
        <v>0</v>
      </c>
      <c r="AB329" s="118"/>
    </row>
    <row r="330" spans="1:28" ht="19.5" outlineLevel="6" thickBot="1">
      <c r="A330" s="123" t="s">
        <v>410</v>
      </c>
      <c r="B330" s="124">
        <v>951</v>
      </c>
      <c r="C330" s="125" t="s">
        <v>14</v>
      </c>
      <c r="D330" s="125" t="s">
        <v>426</v>
      </c>
      <c r="E330" s="125" t="s">
        <v>416</v>
      </c>
      <c r="F330" s="125"/>
      <c r="G330" s="160">
        <f>G331</f>
        <v>0</v>
      </c>
      <c r="H330" s="180"/>
      <c r="I330" s="181"/>
      <c r="J330" s="181"/>
      <c r="K330" s="181"/>
      <c r="L330" s="181"/>
      <c r="M330" s="181"/>
      <c r="N330" s="181"/>
      <c r="O330" s="181"/>
      <c r="P330" s="181"/>
      <c r="Q330" s="181"/>
      <c r="R330" s="181"/>
      <c r="S330" s="181"/>
      <c r="T330" s="181"/>
      <c r="U330" s="181"/>
      <c r="V330" s="181"/>
      <c r="W330" s="181"/>
      <c r="X330" s="166"/>
      <c r="Y330" s="164"/>
      <c r="Z330" s="160">
        <f>Z331</f>
        <v>0</v>
      </c>
      <c r="AA330" s="115">
        <v>0</v>
      </c>
      <c r="AB330" s="118"/>
    </row>
    <row r="331" spans="1:28" ht="48" outlineLevel="6" thickBot="1">
      <c r="A331" s="61" t="s">
        <v>411</v>
      </c>
      <c r="B331" s="65">
        <v>951</v>
      </c>
      <c r="C331" s="66" t="s">
        <v>14</v>
      </c>
      <c r="D331" s="66" t="s">
        <v>426</v>
      </c>
      <c r="E331" s="66" t="s">
        <v>417</v>
      </c>
      <c r="F331" s="66"/>
      <c r="G331" s="132">
        <v>0</v>
      </c>
      <c r="H331" s="179"/>
      <c r="I331" s="176"/>
      <c r="J331" s="176"/>
      <c r="K331" s="176"/>
      <c r="L331" s="176"/>
      <c r="M331" s="176"/>
      <c r="N331" s="176"/>
      <c r="O331" s="176"/>
      <c r="P331" s="176"/>
      <c r="Q331" s="176"/>
      <c r="R331" s="176"/>
      <c r="S331" s="176"/>
      <c r="T331" s="176"/>
      <c r="U331" s="176"/>
      <c r="V331" s="176"/>
      <c r="W331" s="176"/>
      <c r="X331" s="139"/>
      <c r="Y331" s="137"/>
      <c r="Z331" s="132">
        <v>0</v>
      </c>
      <c r="AA331" s="115">
        <v>0</v>
      </c>
      <c r="AB331" s="118"/>
    </row>
    <row r="332" spans="1:28" ht="79.5" outlineLevel="6" thickBot="1">
      <c r="A332" s="57" t="s">
        <v>425</v>
      </c>
      <c r="B332" s="18">
        <v>951</v>
      </c>
      <c r="C332" s="6" t="s">
        <v>14</v>
      </c>
      <c r="D332" s="6" t="s">
        <v>427</v>
      </c>
      <c r="E332" s="6" t="s">
        <v>5</v>
      </c>
      <c r="F332" s="6"/>
      <c r="G332" s="134">
        <f>G333</f>
        <v>0</v>
      </c>
      <c r="H332" s="179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  <c r="W332" s="176"/>
      <c r="X332" s="139"/>
      <c r="Y332" s="137"/>
      <c r="Z332" s="134">
        <f>Z333</f>
        <v>0</v>
      </c>
      <c r="AA332" s="115">
        <v>0</v>
      </c>
      <c r="AB332" s="118"/>
    </row>
    <row r="333" spans="1:28" ht="19.5" outlineLevel="6" thickBot="1">
      <c r="A333" s="123" t="s">
        <v>410</v>
      </c>
      <c r="B333" s="124">
        <v>951</v>
      </c>
      <c r="C333" s="125" t="s">
        <v>14</v>
      </c>
      <c r="D333" s="125" t="s">
        <v>427</v>
      </c>
      <c r="E333" s="125" t="s">
        <v>416</v>
      </c>
      <c r="F333" s="125"/>
      <c r="G333" s="160">
        <f>G334</f>
        <v>0</v>
      </c>
      <c r="H333" s="180"/>
      <c r="I333" s="181"/>
      <c r="J333" s="181"/>
      <c r="K333" s="181"/>
      <c r="L333" s="181"/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  <c r="W333" s="181"/>
      <c r="X333" s="166"/>
      <c r="Y333" s="164"/>
      <c r="Z333" s="160">
        <f>Z334</f>
        <v>0</v>
      </c>
      <c r="AA333" s="115">
        <v>0</v>
      </c>
      <c r="AB333" s="118"/>
    </row>
    <row r="334" spans="1:28" ht="48" outlineLevel="6" thickBot="1">
      <c r="A334" s="61" t="s">
        <v>411</v>
      </c>
      <c r="B334" s="65">
        <v>951</v>
      </c>
      <c r="C334" s="66" t="s">
        <v>14</v>
      </c>
      <c r="D334" s="66" t="s">
        <v>427</v>
      </c>
      <c r="E334" s="66" t="s">
        <v>417</v>
      </c>
      <c r="F334" s="66"/>
      <c r="G334" s="132">
        <v>0</v>
      </c>
      <c r="H334" s="179"/>
      <c r="I334" s="176"/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  <c r="T334" s="176"/>
      <c r="U334" s="176"/>
      <c r="V334" s="176"/>
      <c r="W334" s="176"/>
      <c r="X334" s="139"/>
      <c r="Y334" s="137"/>
      <c r="Z334" s="132">
        <v>0</v>
      </c>
      <c r="AA334" s="115">
        <v>0</v>
      </c>
      <c r="AB334" s="118"/>
    </row>
    <row r="335" spans="1:28" ht="32.25" outlineLevel="6" thickBot="1">
      <c r="A335" s="82" t="s">
        <v>167</v>
      </c>
      <c r="B335" s="63">
        <v>951</v>
      </c>
      <c r="C335" s="64" t="s">
        <v>14</v>
      </c>
      <c r="D335" s="64" t="s">
        <v>316</v>
      </c>
      <c r="E335" s="64" t="s">
        <v>5</v>
      </c>
      <c r="F335" s="64"/>
      <c r="G335" s="141">
        <f>G336+G340+G343</f>
        <v>19400</v>
      </c>
      <c r="H335" s="179"/>
      <c r="I335" s="176"/>
      <c r="J335" s="176"/>
      <c r="K335" s="176"/>
      <c r="L335" s="176"/>
      <c r="M335" s="176"/>
      <c r="N335" s="176"/>
      <c r="O335" s="176"/>
      <c r="P335" s="176"/>
      <c r="Q335" s="176"/>
      <c r="R335" s="176"/>
      <c r="S335" s="176"/>
      <c r="T335" s="176"/>
      <c r="U335" s="176"/>
      <c r="V335" s="176"/>
      <c r="W335" s="176"/>
      <c r="X335" s="139"/>
      <c r="Y335" s="137"/>
      <c r="Z335" s="141">
        <f>Z336+Z340+Z343</f>
        <v>23944.092</v>
      </c>
      <c r="AA335" s="115">
        <f t="shared" si="46"/>
        <v>123.42315463917527</v>
      </c>
      <c r="AB335" s="118"/>
    </row>
    <row r="336" spans="1:28" ht="32.25" outlineLevel="6" thickBot="1">
      <c r="A336" s="5" t="s">
        <v>168</v>
      </c>
      <c r="B336" s="18">
        <v>951</v>
      </c>
      <c r="C336" s="6" t="s">
        <v>14</v>
      </c>
      <c r="D336" s="6" t="s">
        <v>317</v>
      </c>
      <c r="E336" s="6" t="s">
        <v>5</v>
      </c>
      <c r="F336" s="6"/>
      <c r="G336" s="134">
        <f>G337</f>
        <v>11400</v>
      </c>
      <c r="H336" s="173">
        <f aca="true" t="shared" si="51" ref="H336:X336">H337</f>
        <v>0</v>
      </c>
      <c r="I336" s="173">
        <f t="shared" si="51"/>
        <v>0</v>
      </c>
      <c r="J336" s="173">
        <f t="shared" si="51"/>
        <v>0</v>
      </c>
      <c r="K336" s="173">
        <f t="shared" si="51"/>
        <v>0</v>
      </c>
      <c r="L336" s="173">
        <f t="shared" si="51"/>
        <v>0</v>
      </c>
      <c r="M336" s="173">
        <f t="shared" si="51"/>
        <v>0</v>
      </c>
      <c r="N336" s="173">
        <f t="shared" si="51"/>
        <v>0</v>
      </c>
      <c r="O336" s="173">
        <f t="shared" si="51"/>
        <v>0</v>
      </c>
      <c r="P336" s="173">
        <f t="shared" si="51"/>
        <v>0</v>
      </c>
      <c r="Q336" s="173">
        <f t="shared" si="51"/>
        <v>0</v>
      </c>
      <c r="R336" s="173">
        <f t="shared" si="51"/>
        <v>0</v>
      </c>
      <c r="S336" s="173">
        <f t="shared" si="51"/>
        <v>0</v>
      </c>
      <c r="T336" s="173">
        <f t="shared" si="51"/>
        <v>0</v>
      </c>
      <c r="U336" s="173">
        <f t="shared" si="51"/>
        <v>0</v>
      </c>
      <c r="V336" s="173">
        <f t="shared" si="51"/>
        <v>0</v>
      </c>
      <c r="W336" s="173">
        <f t="shared" si="51"/>
        <v>0</v>
      </c>
      <c r="X336" s="174">
        <f t="shared" si="51"/>
        <v>669.14176</v>
      </c>
      <c r="Y336" s="137">
        <f>X336/G322*100</f>
        <v>3.4394333590336674</v>
      </c>
      <c r="Z336" s="134">
        <f>Z337</f>
        <v>14724.682</v>
      </c>
      <c r="AA336" s="115">
        <f t="shared" si="46"/>
        <v>129.16387719298245</v>
      </c>
      <c r="AB336" s="118"/>
    </row>
    <row r="337" spans="1:28" ht="16.5" outlineLevel="6" thickBot="1">
      <c r="A337" s="123" t="s">
        <v>122</v>
      </c>
      <c r="B337" s="124">
        <v>951</v>
      </c>
      <c r="C337" s="125" t="s">
        <v>14</v>
      </c>
      <c r="D337" s="125" t="s">
        <v>317</v>
      </c>
      <c r="E337" s="125" t="s">
        <v>121</v>
      </c>
      <c r="F337" s="125"/>
      <c r="G337" s="160">
        <f>G338+G339</f>
        <v>11400</v>
      </c>
      <c r="H337" s="160">
        <f aca="true" t="shared" si="52" ref="H337:X337">H359</f>
        <v>0</v>
      </c>
      <c r="I337" s="160">
        <f t="shared" si="52"/>
        <v>0</v>
      </c>
      <c r="J337" s="160">
        <f t="shared" si="52"/>
        <v>0</v>
      </c>
      <c r="K337" s="160">
        <f t="shared" si="52"/>
        <v>0</v>
      </c>
      <c r="L337" s="160">
        <f t="shared" si="52"/>
        <v>0</v>
      </c>
      <c r="M337" s="160">
        <f t="shared" si="52"/>
        <v>0</v>
      </c>
      <c r="N337" s="160">
        <f t="shared" si="52"/>
        <v>0</v>
      </c>
      <c r="O337" s="160">
        <f t="shared" si="52"/>
        <v>0</v>
      </c>
      <c r="P337" s="160">
        <f t="shared" si="52"/>
        <v>0</v>
      </c>
      <c r="Q337" s="160">
        <f t="shared" si="52"/>
        <v>0</v>
      </c>
      <c r="R337" s="160">
        <f t="shared" si="52"/>
        <v>0</v>
      </c>
      <c r="S337" s="160">
        <f t="shared" si="52"/>
        <v>0</v>
      </c>
      <c r="T337" s="160">
        <f t="shared" si="52"/>
        <v>0</v>
      </c>
      <c r="U337" s="160">
        <f t="shared" si="52"/>
        <v>0</v>
      </c>
      <c r="V337" s="160">
        <f t="shared" si="52"/>
        <v>0</v>
      </c>
      <c r="W337" s="160">
        <f t="shared" si="52"/>
        <v>0</v>
      </c>
      <c r="X337" s="182">
        <f t="shared" si="52"/>
        <v>669.14176</v>
      </c>
      <c r="Y337" s="164">
        <f>X337/G323*100</f>
        <v>1216.6213818181818</v>
      </c>
      <c r="Z337" s="160">
        <f>Z338+Z339</f>
        <v>14724.682</v>
      </c>
      <c r="AA337" s="115">
        <f t="shared" si="46"/>
        <v>129.16387719298245</v>
      </c>
      <c r="AB337" s="118"/>
    </row>
    <row r="338" spans="1:28" ht="48" outlineLevel="6" thickBot="1">
      <c r="A338" s="71" t="s">
        <v>211</v>
      </c>
      <c r="B338" s="65">
        <v>951</v>
      </c>
      <c r="C338" s="66" t="s">
        <v>14</v>
      </c>
      <c r="D338" s="66" t="s">
        <v>317</v>
      </c>
      <c r="E338" s="66" t="s">
        <v>89</v>
      </c>
      <c r="F338" s="66"/>
      <c r="G338" s="132">
        <v>11400</v>
      </c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3"/>
      <c r="Y338" s="137"/>
      <c r="Z338" s="132">
        <v>14724.682</v>
      </c>
      <c r="AA338" s="115">
        <f t="shared" si="46"/>
        <v>129.16387719298245</v>
      </c>
      <c r="AB338" s="118"/>
    </row>
    <row r="339" spans="1:28" ht="16.5" outlineLevel="6" thickBot="1">
      <c r="A339" s="69" t="s">
        <v>87</v>
      </c>
      <c r="B339" s="65">
        <v>951</v>
      </c>
      <c r="C339" s="66" t="s">
        <v>14</v>
      </c>
      <c r="D339" s="66" t="s">
        <v>326</v>
      </c>
      <c r="E339" s="66" t="s">
        <v>88</v>
      </c>
      <c r="F339" s="66"/>
      <c r="G339" s="132">
        <v>0</v>
      </c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3"/>
      <c r="Y339" s="137"/>
      <c r="Z339" s="132">
        <v>0</v>
      </c>
      <c r="AA339" s="115">
        <v>0</v>
      </c>
      <c r="AB339" s="118"/>
    </row>
    <row r="340" spans="1:28" ht="32.25" outlineLevel="6" thickBot="1">
      <c r="A340" s="5" t="s">
        <v>169</v>
      </c>
      <c r="B340" s="18">
        <v>951</v>
      </c>
      <c r="C340" s="6" t="s">
        <v>14</v>
      </c>
      <c r="D340" s="6" t="s">
        <v>318</v>
      </c>
      <c r="E340" s="6" t="s">
        <v>5</v>
      </c>
      <c r="F340" s="6"/>
      <c r="G340" s="134">
        <f>G341</f>
        <v>8000</v>
      </c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3"/>
      <c r="Y340" s="137"/>
      <c r="Z340" s="134">
        <f>Z341</f>
        <v>9219.41</v>
      </c>
      <c r="AA340" s="115">
        <f t="shared" si="46"/>
        <v>115.242625</v>
      </c>
      <c r="AB340" s="118"/>
    </row>
    <row r="341" spans="1:28" ht="34.5" customHeight="1" outlineLevel="6" thickBot="1">
      <c r="A341" s="123" t="s">
        <v>122</v>
      </c>
      <c r="B341" s="124">
        <v>951</v>
      </c>
      <c r="C341" s="125" t="s">
        <v>14</v>
      </c>
      <c r="D341" s="125" t="s">
        <v>318</v>
      </c>
      <c r="E341" s="125" t="s">
        <v>121</v>
      </c>
      <c r="F341" s="125"/>
      <c r="G341" s="160">
        <f>G342</f>
        <v>8000</v>
      </c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82"/>
      <c r="Y341" s="164"/>
      <c r="Z341" s="160">
        <f>Z342</f>
        <v>9219.41</v>
      </c>
      <c r="AA341" s="115">
        <f aca="true" t="shared" si="53" ref="AA341:AA404">Z341/G341*100</f>
        <v>115.242625</v>
      </c>
      <c r="AB341" s="118"/>
    </row>
    <row r="342" spans="1:28" ht="48" outlineLevel="6" thickBot="1">
      <c r="A342" s="71" t="s">
        <v>211</v>
      </c>
      <c r="B342" s="65">
        <v>951</v>
      </c>
      <c r="C342" s="66" t="s">
        <v>14</v>
      </c>
      <c r="D342" s="66" t="s">
        <v>318</v>
      </c>
      <c r="E342" s="66" t="s">
        <v>89</v>
      </c>
      <c r="F342" s="66"/>
      <c r="G342" s="132">
        <v>8000</v>
      </c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3"/>
      <c r="Y342" s="137"/>
      <c r="Z342" s="132">
        <v>9219.41</v>
      </c>
      <c r="AA342" s="115">
        <f t="shared" si="53"/>
        <v>115.242625</v>
      </c>
      <c r="AB342" s="118"/>
    </row>
    <row r="343" spans="1:28" ht="32.25" outlineLevel="6" thickBot="1">
      <c r="A343" s="57" t="s">
        <v>255</v>
      </c>
      <c r="B343" s="18">
        <v>951</v>
      </c>
      <c r="C343" s="6" t="s">
        <v>14</v>
      </c>
      <c r="D343" s="6" t="s">
        <v>319</v>
      </c>
      <c r="E343" s="6" t="s">
        <v>5</v>
      </c>
      <c r="F343" s="6"/>
      <c r="G343" s="134">
        <f>G344</f>
        <v>0</v>
      </c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3"/>
      <c r="Y343" s="137"/>
      <c r="Z343" s="134">
        <f>Z344</f>
        <v>0</v>
      </c>
      <c r="AA343" s="115">
        <v>0</v>
      </c>
      <c r="AB343" s="118"/>
    </row>
    <row r="344" spans="1:28" ht="16.5" outlineLevel="6" thickBot="1">
      <c r="A344" s="61" t="s">
        <v>122</v>
      </c>
      <c r="B344" s="65">
        <v>951</v>
      </c>
      <c r="C344" s="66" t="s">
        <v>14</v>
      </c>
      <c r="D344" s="66" t="s">
        <v>319</v>
      </c>
      <c r="E344" s="66" t="s">
        <v>121</v>
      </c>
      <c r="F344" s="66"/>
      <c r="G344" s="132">
        <f>G345</f>
        <v>0</v>
      </c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3"/>
      <c r="Y344" s="137"/>
      <c r="Z344" s="132">
        <f>Z345</f>
        <v>0</v>
      </c>
      <c r="AA344" s="115">
        <v>0</v>
      </c>
      <c r="AB344" s="118"/>
    </row>
    <row r="345" spans="1:28" ht="48" outlineLevel="6" thickBot="1">
      <c r="A345" s="71" t="s">
        <v>211</v>
      </c>
      <c r="B345" s="65">
        <v>951</v>
      </c>
      <c r="C345" s="66" t="s">
        <v>14</v>
      </c>
      <c r="D345" s="66" t="s">
        <v>319</v>
      </c>
      <c r="E345" s="66" t="s">
        <v>89</v>
      </c>
      <c r="F345" s="66"/>
      <c r="G345" s="132">
        <v>0</v>
      </c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3"/>
      <c r="Y345" s="137"/>
      <c r="Z345" s="132">
        <v>0</v>
      </c>
      <c r="AA345" s="115">
        <v>0</v>
      </c>
      <c r="AB345" s="118"/>
    </row>
    <row r="346" spans="1:28" ht="32.25" outlineLevel="6" thickBot="1">
      <c r="A346" s="58" t="s">
        <v>385</v>
      </c>
      <c r="B346" s="16">
        <v>951</v>
      </c>
      <c r="C346" s="9" t="s">
        <v>14</v>
      </c>
      <c r="D346" s="9" t="s">
        <v>329</v>
      </c>
      <c r="E346" s="9" t="s">
        <v>5</v>
      </c>
      <c r="F346" s="9"/>
      <c r="G346" s="140">
        <f>G347+G350</f>
        <v>616.56</v>
      </c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3"/>
      <c r="Y346" s="137"/>
      <c r="Z346" s="140">
        <f>Z347+Z350</f>
        <v>616.56</v>
      </c>
      <c r="AA346" s="115">
        <f t="shared" si="53"/>
        <v>100</v>
      </c>
      <c r="AB346" s="118"/>
    </row>
    <row r="347" spans="1:28" ht="32.25" outlineLevel="6" thickBot="1">
      <c r="A347" s="82" t="s">
        <v>384</v>
      </c>
      <c r="B347" s="63">
        <v>951</v>
      </c>
      <c r="C347" s="63" t="s">
        <v>14</v>
      </c>
      <c r="D347" s="63" t="s">
        <v>390</v>
      </c>
      <c r="E347" s="63" t="s">
        <v>5</v>
      </c>
      <c r="F347" s="63"/>
      <c r="G347" s="183">
        <f>G348</f>
        <v>116</v>
      </c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3"/>
      <c r="Y347" s="137"/>
      <c r="Z347" s="183">
        <f>Z348</f>
        <v>116</v>
      </c>
      <c r="AA347" s="115">
        <f t="shared" si="53"/>
        <v>100</v>
      </c>
      <c r="AB347" s="118"/>
    </row>
    <row r="348" spans="1:28" ht="16.5" outlineLevel="6" thickBot="1">
      <c r="A348" s="5" t="s">
        <v>122</v>
      </c>
      <c r="B348" s="18">
        <v>951</v>
      </c>
      <c r="C348" s="18" t="s">
        <v>14</v>
      </c>
      <c r="D348" s="18" t="s">
        <v>390</v>
      </c>
      <c r="E348" s="18">
        <v>610</v>
      </c>
      <c r="F348" s="18"/>
      <c r="G348" s="184">
        <f>G349</f>
        <v>116</v>
      </c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3"/>
      <c r="Y348" s="137"/>
      <c r="Z348" s="184">
        <f>Z349</f>
        <v>116</v>
      </c>
      <c r="AA348" s="115">
        <f t="shared" si="53"/>
        <v>100</v>
      </c>
      <c r="AB348" s="118"/>
    </row>
    <row r="349" spans="1:28" ht="16.5" outlineLevel="6" thickBot="1">
      <c r="A349" s="69" t="s">
        <v>87</v>
      </c>
      <c r="B349" s="65">
        <v>951</v>
      </c>
      <c r="C349" s="66" t="s">
        <v>14</v>
      </c>
      <c r="D349" s="66" t="s">
        <v>390</v>
      </c>
      <c r="E349" s="66" t="s">
        <v>88</v>
      </c>
      <c r="F349" s="66"/>
      <c r="G349" s="132">
        <v>116</v>
      </c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3"/>
      <c r="Y349" s="137"/>
      <c r="Z349" s="132">
        <v>116</v>
      </c>
      <c r="AA349" s="115">
        <f t="shared" si="53"/>
        <v>100</v>
      </c>
      <c r="AB349" s="118"/>
    </row>
    <row r="350" spans="1:28" ht="32.25" outlineLevel="6" thickBot="1">
      <c r="A350" s="82" t="s">
        <v>422</v>
      </c>
      <c r="B350" s="63">
        <v>951</v>
      </c>
      <c r="C350" s="63" t="s">
        <v>14</v>
      </c>
      <c r="D350" s="64" t="s">
        <v>423</v>
      </c>
      <c r="E350" s="64" t="s">
        <v>5</v>
      </c>
      <c r="F350" s="64"/>
      <c r="G350" s="141">
        <f>G351</f>
        <v>500.56</v>
      </c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3"/>
      <c r="Y350" s="137"/>
      <c r="Z350" s="141">
        <f>Z351</f>
        <v>500.56</v>
      </c>
      <c r="AA350" s="115">
        <f t="shared" si="53"/>
        <v>100</v>
      </c>
      <c r="AB350" s="118"/>
    </row>
    <row r="351" spans="1:28" ht="16.5" outlineLevel="6" thickBot="1">
      <c r="A351" s="5" t="s">
        <v>122</v>
      </c>
      <c r="B351" s="18">
        <v>951</v>
      </c>
      <c r="C351" s="18" t="s">
        <v>14</v>
      </c>
      <c r="D351" s="6" t="s">
        <v>423</v>
      </c>
      <c r="E351" s="6" t="s">
        <v>121</v>
      </c>
      <c r="F351" s="6"/>
      <c r="G351" s="134">
        <f>G352</f>
        <v>500.56</v>
      </c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3"/>
      <c r="Y351" s="137"/>
      <c r="Z351" s="134">
        <f>Z352</f>
        <v>500.56</v>
      </c>
      <c r="AA351" s="115">
        <f t="shared" si="53"/>
        <v>100</v>
      </c>
      <c r="AB351" s="118"/>
    </row>
    <row r="352" spans="1:28" ht="16.5" outlineLevel="6" thickBot="1">
      <c r="A352" s="69" t="s">
        <v>87</v>
      </c>
      <c r="B352" s="65">
        <v>951</v>
      </c>
      <c r="C352" s="66" t="s">
        <v>14</v>
      </c>
      <c r="D352" s="66" t="s">
        <v>423</v>
      </c>
      <c r="E352" s="66" t="s">
        <v>88</v>
      </c>
      <c r="F352" s="66"/>
      <c r="G352" s="132">
        <v>500.56</v>
      </c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3"/>
      <c r="Y352" s="137"/>
      <c r="Z352" s="132">
        <v>500.56</v>
      </c>
      <c r="AA352" s="115">
        <f t="shared" si="53"/>
        <v>100</v>
      </c>
      <c r="AB352" s="118"/>
    </row>
    <row r="353" spans="1:28" ht="16.5" outlineLevel="6" thickBot="1">
      <c r="A353" s="8" t="s">
        <v>238</v>
      </c>
      <c r="B353" s="16">
        <v>951</v>
      </c>
      <c r="C353" s="9" t="s">
        <v>14</v>
      </c>
      <c r="D353" s="9" t="s">
        <v>320</v>
      </c>
      <c r="E353" s="9" t="s">
        <v>5</v>
      </c>
      <c r="F353" s="9"/>
      <c r="G353" s="140">
        <f>G354</f>
        <v>90</v>
      </c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3"/>
      <c r="Y353" s="137"/>
      <c r="Z353" s="140">
        <f>Z354</f>
        <v>90</v>
      </c>
      <c r="AA353" s="115">
        <f t="shared" si="53"/>
        <v>100</v>
      </c>
      <c r="AB353" s="118"/>
    </row>
    <row r="354" spans="1:28" ht="48" outlineLevel="6" thickBot="1">
      <c r="A354" s="57" t="s">
        <v>170</v>
      </c>
      <c r="B354" s="18">
        <v>951</v>
      </c>
      <c r="C354" s="6" t="s">
        <v>14</v>
      </c>
      <c r="D354" s="6" t="s">
        <v>321</v>
      </c>
      <c r="E354" s="6" t="s">
        <v>5</v>
      </c>
      <c r="F354" s="6"/>
      <c r="G354" s="134">
        <f>G355</f>
        <v>90</v>
      </c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3"/>
      <c r="Y354" s="137"/>
      <c r="Z354" s="134">
        <f>Z355</f>
        <v>90</v>
      </c>
      <c r="AA354" s="115">
        <f t="shared" si="53"/>
        <v>100</v>
      </c>
      <c r="AB354" s="118"/>
    </row>
    <row r="355" spans="1:28" ht="32.25" outlineLevel="6" thickBot="1">
      <c r="A355" s="123" t="s">
        <v>101</v>
      </c>
      <c r="B355" s="124">
        <v>951</v>
      </c>
      <c r="C355" s="125" t="s">
        <v>14</v>
      </c>
      <c r="D355" s="125" t="s">
        <v>321</v>
      </c>
      <c r="E355" s="125" t="s">
        <v>95</v>
      </c>
      <c r="F355" s="125"/>
      <c r="G355" s="160">
        <f>G356</f>
        <v>90</v>
      </c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82"/>
      <c r="Y355" s="164"/>
      <c r="Z355" s="160">
        <f>Z356</f>
        <v>90</v>
      </c>
      <c r="AA355" s="115">
        <f t="shared" si="53"/>
        <v>100</v>
      </c>
      <c r="AB355" s="118"/>
    </row>
    <row r="356" spans="1:28" ht="32.25" outlineLevel="6" thickBot="1">
      <c r="A356" s="61" t="s">
        <v>103</v>
      </c>
      <c r="B356" s="65">
        <v>951</v>
      </c>
      <c r="C356" s="66" t="s">
        <v>14</v>
      </c>
      <c r="D356" s="66" t="s">
        <v>321</v>
      </c>
      <c r="E356" s="66" t="s">
        <v>97</v>
      </c>
      <c r="F356" s="66"/>
      <c r="G356" s="132">
        <v>90</v>
      </c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3"/>
      <c r="Y356" s="137"/>
      <c r="Z356" s="132">
        <v>90</v>
      </c>
      <c r="AA356" s="115">
        <f t="shared" si="53"/>
        <v>100</v>
      </c>
      <c r="AB356" s="118"/>
    </row>
    <row r="357" spans="1:28" ht="16.5" outlineLevel="6" thickBot="1">
      <c r="A357" s="8" t="s">
        <v>239</v>
      </c>
      <c r="B357" s="16">
        <v>951</v>
      </c>
      <c r="C357" s="9" t="s">
        <v>14</v>
      </c>
      <c r="D357" s="9" t="s">
        <v>322</v>
      </c>
      <c r="E357" s="9" t="s">
        <v>5</v>
      </c>
      <c r="F357" s="9"/>
      <c r="G357" s="140">
        <f>G358</f>
        <v>17</v>
      </c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3"/>
      <c r="Y357" s="137"/>
      <c r="Z357" s="140">
        <f>Z358</f>
        <v>17</v>
      </c>
      <c r="AA357" s="115">
        <f t="shared" si="53"/>
        <v>100</v>
      </c>
      <c r="AB357" s="118"/>
    </row>
    <row r="358" spans="1:28" ht="32.25" outlineLevel="6" thickBot="1">
      <c r="A358" s="57" t="s">
        <v>171</v>
      </c>
      <c r="B358" s="18">
        <v>951</v>
      </c>
      <c r="C358" s="6" t="s">
        <v>14</v>
      </c>
      <c r="D358" s="6" t="s">
        <v>323</v>
      </c>
      <c r="E358" s="6" t="s">
        <v>5</v>
      </c>
      <c r="F358" s="6"/>
      <c r="G358" s="134">
        <f>G359</f>
        <v>17</v>
      </c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3"/>
      <c r="Y358" s="137"/>
      <c r="Z358" s="134">
        <f>Z359</f>
        <v>17</v>
      </c>
      <c r="AA358" s="115">
        <f t="shared" si="53"/>
        <v>100</v>
      </c>
      <c r="AB358" s="118"/>
    </row>
    <row r="359" spans="1:28" ht="32.25" outlineLevel="6" thickBot="1">
      <c r="A359" s="123" t="s">
        <v>101</v>
      </c>
      <c r="B359" s="124">
        <v>951</v>
      </c>
      <c r="C359" s="125" t="s">
        <v>14</v>
      </c>
      <c r="D359" s="125" t="s">
        <v>323</v>
      </c>
      <c r="E359" s="125" t="s">
        <v>95</v>
      </c>
      <c r="F359" s="125"/>
      <c r="G359" s="160">
        <f>G360</f>
        <v>17</v>
      </c>
      <c r="H359" s="185">
        <f aca="true" t="shared" si="54" ref="H359:X359">H360</f>
        <v>0</v>
      </c>
      <c r="I359" s="185">
        <f t="shared" si="54"/>
        <v>0</v>
      </c>
      <c r="J359" s="185">
        <f t="shared" si="54"/>
        <v>0</v>
      </c>
      <c r="K359" s="185">
        <f t="shared" si="54"/>
        <v>0</v>
      </c>
      <c r="L359" s="185">
        <f t="shared" si="54"/>
        <v>0</v>
      </c>
      <c r="M359" s="185">
        <f t="shared" si="54"/>
        <v>0</v>
      </c>
      <c r="N359" s="185">
        <f t="shared" si="54"/>
        <v>0</v>
      </c>
      <c r="O359" s="185">
        <f t="shared" si="54"/>
        <v>0</v>
      </c>
      <c r="P359" s="185">
        <f t="shared" si="54"/>
        <v>0</v>
      </c>
      <c r="Q359" s="185">
        <f t="shared" si="54"/>
        <v>0</v>
      </c>
      <c r="R359" s="185">
        <f t="shared" si="54"/>
        <v>0</v>
      </c>
      <c r="S359" s="185">
        <f t="shared" si="54"/>
        <v>0</v>
      </c>
      <c r="T359" s="185">
        <f t="shared" si="54"/>
        <v>0</v>
      </c>
      <c r="U359" s="185">
        <f t="shared" si="54"/>
        <v>0</v>
      </c>
      <c r="V359" s="185">
        <f t="shared" si="54"/>
        <v>0</v>
      </c>
      <c r="W359" s="185">
        <f t="shared" si="54"/>
        <v>0</v>
      </c>
      <c r="X359" s="186">
        <f t="shared" si="54"/>
        <v>669.14176</v>
      </c>
      <c r="Y359" s="164">
        <f>X359/G353*100</f>
        <v>743.4908444444444</v>
      </c>
      <c r="Z359" s="160">
        <f>Z360</f>
        <v>17</v>
      </c>
      <c r="AA359" s="115">
        <f t="shared" si="53"/>
        <v>100</v>
      </c>
      <c r="AB359" s="118"/>
    </row>
    <row r="360" spans="1:28" ht="32.25" outlineLevel="6" thickBot="1">
      <c r="A360" s="61" t="s">
        <v>103</v>
      </c>
      <c r="B360" s="65">
        <v>951</v>
      </c>
      <c r="C360" s="66" t="s">
        <v>14</v>
      </c>
      <c r="D360" s="66" t="s">
        <v>323</v>
      </c>
      <c r="E360" s="66" t="s">
        <v>97</v>
      </c>
      <c r="F360" s="66"/>
      <c r="G360" s="132">
        <v>17</v>
      </c>
      <c r="H360" s="178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2"/>
      <c r="V360" s="172"/>
      <c r="W360" s="176"/>
      <c r="X360" s="136">
        <v>669.14176</v>
      </c>
      <c r="Y360" s="137">
        <f>X360/G354*100</f>
        <v>743.4908444444444</v>
      </c>
      <c r="Z360" s="132">
        <v>17</v>
      </c>
      <c r="AA360" s="115">
        <f t="shared" si="53"/>
        <v>100</v>
      </c>
      <c r="AB360" s="118"/>
    </row>
    <row r="361" spans="1:28" ht="19.5" outlineLevel="6" thickBot="1">
      <c r="A361" s="8" t="s">
        <v>240</v>
      </c>
      <c r="B361" s="16">
        <v>951</v>
      </c>
      <c r="C361" s="9" t="s">
        <v>14</v>
      </c>
      <c r="D361" s="9" t="s">
        <v>324</v>
      </c>
      <c r="E361" s="9" t="s">
        <v>5</v>
      </c>
      <c r="F361" s="9"/>
      <c r="G361" s="140">
        <f>G362</f>
        <v>0</v>
      </c>
      <c r="H361" s="179"/>
      <c r="I361" s="176"/>
      <c r="J361" s="176"/>
      <c r="K361" s="176"/>
      <c r="L361" s="176"/>
      <c r="M361" s="176"/>
      <c r="N361" s="176"/>
      <c r="O361" s="176"/>
      <c r="P361" s="176"/>
      <c r="Q361" s="176"/>
      <c r="R361" s="176"/>
      <c r="S361" s="176"/>
      <c r="T361" s="176"/>
      <c r="U361" s="176"/>
      <c r="V361" s="176"/>
      <c r="W361" s="176"/>
      <c r="X361" s="139"/>
      <c r="Y361" s="137"/>
      <c r="Z361" s="140">
        <f>Z362</f>
        <v>0</v>
      </c>
      <c r="AA361" s="115">
        <v>0</v>
      </c>
      <c r="AB361" s="118"/>
    </row>
    <row r="362" spans="1:28" ht="32.25" outlineLevel="6" thickBot="1">
      <c r="A362" s="57" t="s">
        <v>172</v>
      </c>
      <c r="B362" s="18">
        <v>951</v>
      </c>
      <c r="C362" s="6" t="s">
        <v>14</v>
      </c>
      <c r="D362" s="6" t="s">
        <v>325</v>
      </c>
      <c r="E362" s="6" t="s">
        <v>5</v>
      </c>
      <c r="F362" s="6"/>
      <c r="G362" s="134">
        <f>G363</f>
        <v>0</v>
      </c>
      <c r="H362" s="179"/>
      <c r="I362" s="176"/>
      <c r="J362" s="176"/>
      <c r="K362" s="176"/>
      <c r="L362" s="176"/>
      <c r="M362" s="176"/>
      <c r="N362" s="176"/>
      <c r="O362" s="176"/>
      <c r="P362" s="176"/>
      <c r="Q362" s="176"/>
      <c r="R362" s="176"/>
      <c r="S362" s="176"/>
      <c r="T362" s="176"/>
      <c r="U362" s="176"/>
      <c r="V362" s="176"/>
      <c r="W362" s="176"/>
      <c r="X362" s="139"/>
      <c r="Y362" s="137"/>
      <c r="Z362" s="134">
        <f>Z363</f>
        <v>0</v>
      </c>
      <c r="AA362" s="115">
        <v>0</v>
      </c>
      <c r="AB362" s="118"/>
    </row>
    <row r="363" spans="1:28" ht="32.25" outlineLevel="6" thickBot="1">
      <c r="A363" s="123" t="s">
        <v>101</v>
      </c>
      <c r="B363" s="124">
        <v>951</v>
      </c>
      <c r="C363" s="125" t="s">
        <v>14</v>
      </c>
      <c r="D363" s="125" t="s">
        <v>325</v>
      </c>
      <c r="E363" s="125" t="s">
        <v>95</v>
      </c>
      <c r="F363" s="125"/>
      <c r="G363" s="160">
        <f>G364</f>
        <v>0</v>
      </c>
      <c r="H363" s="180"/>
      <c r="I363" s="181"/>
      <c r="J363" s="181"/>
      <c r="K363" s="181"/>
      <c r="L363" s="181"/>
      <c r="M363" s="181"/>
      <c r="N363" s="181"/>
      <c r="O363" s="181"/>
      <c r="P363" s="181"/>
      <c r="Q363" s="181"/>
      <c r="R363" s="181"/>
      <c r="S363" s="181"/>
      <c r="T363" s="181"/>
      <c r="U363" s="181"/>
      <c r="V363" s="181"/>
      <c r="W363" s="181"/>
      <c r="X363" s="166"/>
      <c r="Y363" s="164"/>
      <c r="Z363" s="160">
        <f>Z364</f>
        <v>0</v>
      </c>
      <c r="AA363" s="115">
        <v>0</v>
      </c>
      <c r="AB363" s="118"/>
    </row>
    <row r="364" spans="1:28" ht="32.25" outlineLevel="6" thickBot="1">
      <c r="A364" s="61" t="s">
        <v>103</v>
      </c>
      <c r="B364" s="65">
        <v>951</v>
      </c>
      <c r="C364" s="66" t="s">
        <v>14</v>
      </c>
      <c r="D364" s="66" t="s">
        <v>325</v>
      </c>
      <c r="E364" s="66" t="s">
        <v>97</v>
      </c>
      <c r="F364" s="66"/>
      <c r="G364" s="132">
        <v>0</v>
      </c>
      <c r="H364" s="179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176"/>
      <c r="W364" s="176"/>
      <c r="X364" s="139"/>
      <c r="Y364" s="137"/>
      <c r="Z364" s="132">
        <v>0</v>
      </c>
      <c r="AA364" s="115">
        <v>0</v>
      </c>
      <c r="AB364" s="118"/>
    </row>
    <row r="365" spans="1:28" ht="19.5" outlineLevel="6" thickBot="1">
      <c r="A365" s="77" t="s">
        <v>44</v>
      </c>
      <c r="B365" s="15">
        <v>951</v>
      </c>
      <c r="C365" s="13" t="s">
        <v>43</v>
      </c>
      <c r="D365" s="13" t="s">
        <v>266</v>
      </c>
      <c r="E365" s="13" t="s">
        <v>5</v>
      </c>
      <c r="F365" s="13"/>
      <c r="G365" s="172">
        <f>G366+G372+G386</f>
        <v>4692.3119</v>
      </c>
      <c r="H365" s="179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39"/>
      <c r="Y365" s="137"/>
      <c r="Z365" s="172">
        <f>Z366+Z372+Z386</f>
        <v>4690.197</v>
      </c>
      <c r="AA365" s="115">
        <f t="shared" si="53"/>
        <v>99.95492840107241</v>
      </c>
      <c r="AB365" s="118"/>
    </row>
    <row r="366" spans="1:28" ht="19.5" outlineLevel="6" thickBot="1">
      <c r="A366" s="89" t="s">
        <v>36</v>
      </c>
      <c r="B366" s="15">
        <v>951</v>
      </c>
      <c r="C366" s="31" t="s">
        <v>15</v>
      </c>
      <c r="D366" s="31" t="s">
        <v>266</v>
      </c>
      <c r="E366" s="31" t="s">
        <v>5</v>
      </c>
      <c r="F366" s="31"/>
      <c r="G366" s="169">
        <f>G367</f>
        <v>720.407</v>
      </c>
      <c r="H366" s="179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39"/>
      <c r="Y366" s="137"/>
      <c r="Z366" s="169">
        <f>Z367</f>
        <v>718.294</v>
      </c>
      <c r="AA366" s="115">
        <f t="shared" si="53"/>
        <v>99.70669357738056</v>
      </c>
      <c r="AB366" s="118"/>
    </row>
    <row r="367" spans="1:28" ht="32.25" outlineLevel="6" thickBot="1">
      <c r="A367" s="80" t="s">
        <v>137</v>
      </c>
      <c r="B367" s="16">
        <v>951</v>
      </c>
      <c r="C367" s="9" t="s">
        <v>15</v>
      </c>
      <c r="D367" s="9" t="s">
        <v>267</v>
      </c>
      <c r="E367" s="9" t="s">
        <v>5</v>
      </c>
      <c r="F367" s="9"/>
      <c r="G367" s="140">
        <f>G368</f>
        <v>720.407</v>
      </c>
      <c r="H367" s="179"/>
      <c r="I367" s="176"/>
      <c r="J367" s="176"/>
      <c r="K367" s="176"/>
      <c r="L367" s="176"/>
      <c r="M367" s="176"/>
      <c r="N367" s="176"/>
      <c r="O367" s="176"/>
      <c r="P367" s="176"/>
      <c r="Q367" s="176"/>
      <c r="R367" s="176"/>
      <c r="S367" s="176"/>
      <c r="T367" s="176"/>
      <c r="U367" s="176"/>
      <c r="V367" s="176"/>
      <c r="W367" s="176"/>
      <c r="X367" s="139"/>
      <c r="Y367" s="137"/>
      <c r="Z367" s="140">
        <f>Z368</f>
        <v>718.294</v>
      </c>
      <c r="AA367" s="115">
        <f t="shared" si="53"/>
        <v>99.70669357738056</v>
      </c>
      <c r="AB367" s="118"/>
    </row>
    <row r="368" spans="1:28" ht="35.25" customHeight="1" outlineLevel="6" thickBot="1">
      <c r="A368" s="80" t="s">
        <v>138</v>
      </c>
      <c r="B368" s="16">
        <v>951</v>
      </c>
      <c r="C368" s="9" t="s">
        <v>15</v>
      </c>
      <c r="D368" s="9" t="s">
        <v>268</v>
      </c>
      <c r="E368" s="9" t="s">
        <v>5</v>
      </c>
      <c r="F368" s="9"/>
      <c r="G368" s="140">
        <f>G369</f>
        <v>720.407</v>
      </c>
      <c r="H368" s="179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  <c r="U368" s="176"/>
      <c r="V368" s="176"/>
      <c r="W368" s="176"/>
      <c r="X368" s="139"/>
      <c r="Y368" s="137"/>
      <c r="Z368" s="140">
        <f>Z369</f>
        <v>718.294</v>
      </c>
      <c r="AA368" s="115">
        <f t="shared" si="53"/>
        <v>99.70669357738056</v>
      </c>
      <c r="AB368" s="118"/>
    </row>
    <row r="369" spans="1:28" ht="32.25" outlineLevel="6" thickBot="1">
      <c r="A369" s="67" t="s">
        <v>173</v>
      </c>
      <c r="B369" s="63">
        <v>951</v>
      </c>
      <c r="C369" s="64" t="s">
        <v>15</v>
      </c>
      <c r="D369" s="64" t="s">
        <v>327</v>
      </c>
      <c r="E369" s="64" t="s">
        <v>5</v>
      </c>
      <c r="F369" s="64"/>
      <c r="G369" s="141">
        <f>G370</f>
        <v>720.407</v>
      </c>
      <c r="H369" s="179"/>
      <c r="I369" s="176"/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  <c r="U369" s="176"/>
      <c r="V369" s="176"/>
      <c r="W369" s="176"/>
      <c r="X369" s="139"/>
      <c r="Y369" s="137"/>
      <c r="Z369" s="141">
        <f>Z370</f>
        <v>718.294</v>
      </c>
      <c r="AA369" s="115">
        <f t="shared" si="53"/>
        <v>99.70669357738056</v>
      </c>
      <c r="AB369" s="118"/>
    </row>
    <row r="370" spans="1:28" ht="19.5" outlineLevel="6" thickBot="1">
      <c r="A370" s="5" t="s">
        <v>126</v>
      </c>
      <c r="B370" s="18">
        <v>951</v>
      </c>
      <c r="C370" s="6" t="s">
        <v>15</v>
      </c>
      <c r="D370" s="6" t="s">
        <v>327</v>
      </c>
      <c r="E370" s="6" t="s">
        <v>124</v>
      </c>
      <c r="F370" s="6"/>
      <c r="G370" s="134">
        <f>G371</f>
        <v>720.407</v>
      </c>
      <c r="H370" s="179"/>
      <c r="I370" s="176"/>
      <c r="J370" s="176"/>
      <c r="K370" s="176"/>
      <c r="L370" s="176"/>
      <c r="M370" s="176"/>
      <c r="N370" s="176"/>
      <c r="O370" s="176"/>
      <c r="P370" s="176"/>
      <c r="Q370" s="176"/>
      <c r="R370" s="176"/>
      <c r="S370" s="176"/>
      <c r="T370" s="176"/>
      <c r="U370" s="176"/>
      <c r="V370" s="176"/>
      <c r="W370" s="176"/>
      <c r="X370" s="139"/>
      <c r="Y370" s="137"/>
      <c r="Z370" s="134">
        <f>Z371</f>
        <v>718.294</v>
      </c>
      <c r="AA370" s="115">
        <f t="shared" si="53"/>
        <v>99.70669357738056</v>
      </c>
      <c r="AB370" s="118"/>
    </row>
    <row r="371" spans="1:28" ht="32.25" outlineLevel="6" thickBot="1">
      <c r="A371" s="61" t="s">
        <v>127</v>
      </c>
      <c r="B371" s="65">
        <v>951</v>
      </c>
      <c r="C371" s="66" t="s">
        <v>15</v>
      </c>
      <c r="D371" s="66" t="s">
        <v>327</v>
      </c>
      <c r="E371" s="66" t="s">
        <v>125</v>
      </c>
      <c r="F371" s="66"/>
      <c r="G371" s="132">
        <v>720.407</v>
      </c>
      <c r="H371" s="179"/>
      <c r="I371" s="176"/>
      <c r="J371" s="176"/>
      <c r="K371" s="176"/>
      <c r="L371" s="176"/>
      <c r="M371" s="176"/>
      <c r="N371" s="176"/>
      <c r="O371" s="176"/>
      <c r="P371" s="176"/>
      <c r="Q371" s="176"/>
      <c r="R371" s="176"/>
      <c r="S371" s="176"/>
      <c r="T371" s="176"/>
      <c r="U371" s="176"/>
      <c r="V371" s="176"/>
      <c r="W371" s="176"/>
      <c r="X371" s="139"/>
      <c r="Y371" s="137"/>
      <c r="Z371" s="132">
        <v>718.294</v>
      </c>
      <c r="AA371" s="115">
        <f t="shared" si="53"/>
        <v>99.70669357738056</v>
      </c>
      <c r="AB371" s="118"/>
    </row>
    <row r="372" spans="1:28" ht="19.5" outlineLevel="6" thickBot="1">
      <c r="A372" s="89" t="s">
        <v>37</v>
      </c>
      <c r="B372" s="15">
        <v>951</v>
      </c>
      <c r="C372" s="31" t="s">
        <v>16</v>
      </c>
      <c r="D372" s="31" t="s">
        <v>266</v>
      </c>
      <c r="E372" s="31" t="s">
        <v>5</v>
      </c>
      <c r="F372" s="31"/>
      <c r="G372" s="169">
        <f>G373+G378</f>
        <v>3961.9049</v>
      </c>
      <c r="H372" s="179"/>
      <c r="I372" s="176"/>
      <c r="J372" s="176"/>
      <c r="K372" s="176"/>
      <c r="L372" s="176"/>
      <c r="M372" s="176"/>
      <c r="N372" s="176"/>
      <c r="O372" s="176"/>
      <c r="P372" s="176"/>
      <c r="Q372" s="176"/>
      <c r="R372" s="176"/>
      <c r="S372" s="176"/>
      <c r="T372" s="176"/>
      <c r="U372" s="176"/>
      <c r="V372" s="176"/>
      <c r="W372" s="176"/>
      <c r="X372" s="139"/>
      <c r="Y372" s="137"/>
      <c r="Z372" s="169">
        <f>Z373+Z378</f>
        <v>3961.9030000000002</v>
      </c>
      <c r="AA372" s="115">
        <f t="shared" si="53"/>
        <v>99.99995204327091</v>
      </c>
      <c r="AB372" s="118"/>
    </row>
    <row r="373" spans="1:28" ht="32.25" outlineLevel="6" thickBot="1">
      <c r="A373" s="80" t="s">
        <v>137</v>
      </c>
      <c r="B373" s="16">
        <v>951</v>
      </c>
      <c r="C373" s="9" t="s">
        <v>16</v>
      </c>
      <c r="D373" s="9" t="s">
        <v>267</v>
      </c>
      <c r="E373" s="9" t="s">
        <v>5</v>
      </c>
      <c r="F373" s="9"/>
      <c r="G373" s="140">
        <f>G374</f>
        <v>24.89</v>
      </c>
      <c r="H373" s="179"/>
      <c r="I373" s="176"/>
      <c r="J373" s="176"/>
      <c r="K373" s="176"/>
      <c r="L373" s="176"/>
      <c r="M373" s="176"/>
      <c r="N373" s="176"/>
      <c r="O373" s="176"/>
      <c r="P373" s="176"/>
      <c r="Q373" s="176"/>
      <c r="R373" s="176"/>
      <c r="S373" s="176"/>
      <c r="T373" s="176"/>
      <c r="U373" s="176"/>
      <c r="V373" s="176"/>
      <c r="W373" s="176"/>
      <c r="X373" s="139"/>
      <c r="Y373" s="137"/>
      <c r="Z373" s="140">
        <f>Z374</f>
        <v>24.888</v>
      </c>
      <c r="AA373" s="115">
        <f t="shared" si="53"/>
        <v>99.99196464443551</v>
      </c>
      <c r="AB373" s="118"/>
    </row>
    <row r="374" spans="1:28" ht="32.25" outlineLevel="6" thickBot="1">
      <c r="A374" s="80" t="s">
        <v>138</v>
      </c>
      <c r="B374" s="16">
        <v>951</v>
      </c>
      <c r="C374" s="9" t="s">
        <v>16</v>
      </c>
      <c r="D374" s="9" t="s">
        <v>268</v>
      </c>
      <c r="E374" s="9" t="s">
        <v>5</v>
      </c>
      <c r="F374" s="9"/>
      <c r="G374" s="140">
        <f>G375</f>
        <v>24.89</v>
      </c>
      <c r="H374" s="179"/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  <c r="U374" s="176"/>
      <c r="V374" s="176"/>
      <c r="W374" s="176"/>
      <c r="X374" s="139"/>
      <c r="Y374" s="137"/>
      <c r="Z374" s="140">
        <f>Z375</f>
        <v>24.888</v>
      </c>
      <c r="AA374" s="115">
        <f t="shared" si="53"/>
        <v>99.99196464443551</v>
      </c>
      <c r="AB374" s="118"/>
    </row>
    <row r="375" spans="1:28" ht="63.75" outlineLevel="6" thickBot="1">
      <c r="A375" s="67" t="s">
        <v>396</v>
      </c>
      <c r="B375" s="63">
        <v>951</v>
      </c>
      <c r="C375" s="64" t="s">
        <v>16</v>
      </c>
      <c r="D375" s="64" t="s">
        <v>392</v>
      </c>
      <c r="E375" s="64" t="s">
        <v>5</v>
      </c>
      <c r="F375" s="64"/>
      <c r="G375" s="141">
        <f>G376</f>
        <v>24.89</v>
      </c>
      <c r="H375" s="179"/>
      <c r="I375" s="176"/>
      <c r="J375" s="176"/>
      <c r="K375" s="176"/>
      <c r="L375" s="176"/>
      <c r="M375" s="176"/>
      <c r="N375" s="176"/>
      <c r="O375" s="176"/>
      <c r="P375" s="176"/>
      <c r="Q375" s="176"/>
      <c r="R375" s="176"/>
      <c r="S375" s="176"/>
      <c r="T375" s="176"/>
      <c r="U375" s="176"/>
      <c r="V375" s="176"/>
      <c r="W375" s="176"/>
      <c r="X375" s="139"/>
      <c r="Y375" s="137"/>
      <c r="Z375" s="141">
        <f>Z376</f>
        <v>24.888</v>
      </c>
      <c r="AA375" s="115">
        <f t="shared" si="53"/>
        <v>99.99196464443551</v>
      </c>
      <c r="AB375" s="118"/>
    </row>
    <row r="376" spans="1:28" ht="32.25" outlineLevel="6" thickBot="1">
      <c r="A376" s="5" t="s">
        <v>108</v>
      </c>
      <c r="B376" s="18">
        <v>951</v>
      </c>
      <c r="C376" s="6" t="s">
        <v>16</v>
      </c>
      <c r="D376" s="6" t="s">
        <v>392</v>
      </c>
      <c r="E376" s="6" t="s">
        <v>107</v>
      </c>
      <c r="F376" s="6"/>
      <c r="G376" s="134">
        <f>G377</f>
        <v>24.89</v>
      </c>
      <c r="H376" s="179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39"/>
      <c r="Y376" s="137"/>
      <c r="Z376" s="134">
        <f>Z377</f>
        <v>24.888</v>
      </c>
      <c r="AA376" s="115">
        <f t="shared" si="53"/>
        <v>99.99196464443551</v>
      </c>
      <c r="AB376" s="118"/>
    </row>
    <row r="377" spans="1:28" ht="32.25" outlineLevel="6" thickBot="1">
      <c r="A377" s="61" t="s">
        <v>127</v>
      </c>
      <c r="B377" s="65">
        <v>951</v>
      </c>
      <c r="C377" s="66" t="s">
        <v>16</v>
      </c>
      <c r="D377" s="66" t="s">
        <v>392</v>
      </c>
      <c r="E377" s="66" t="s">
        <v>128</v>
      </c>
      <c r="F377" s="66"/>
      <c r="G377" s="132">
        <v>24.89</v>
      </c>
      <c r="H377" s="179"/>
      <c r="I377" s="176"/>
      <c r="J377" s="176"/>
      <c r="K377" s="176"/>
      <c r="L377" s="176"/>
      <c r="M377" s="176"/>
      <c r="N377" s="176"/>
      <c r="O377" s="176"/>
      <c r="P377" s="176"/>
      <c r="Q377" s="176"/>
      <c r="R377" s="176"/>
      <c r="S377" s="176"/>
      <c r="T377" s="176"/>
      <c r="U377" s="176"/>
      <c r="V377" s="176"/>
      <c r="W377" s="176"/>
      <c r="X377" s="139"/>
      <c r="Y377" s="137"/>
      <c r="Z377" s="132">
        <v>24.888</v>
      </c>
      <c r="AA377" s="115">
        <f t="shared" si="53"/>
        <v>99.99196464443551</v>
      </c>
      <c r="AB377" s="118"/>
    </row>
    <row r="378" spans="1:28" ht="19.5" outlineLevel="6" thickBot="1">
      <c r="A378" s="12" t="s">
        <v>148</v>
      </c>
      <c r="B378" s="16">
        <v>951</v>
      </c>
      <c r="C378" s="9" t="s">
        <v>16</v>
      </c>
      <c r="D378" s="9" t="s">
        <v>266</v>
      </c>
      <c r="E378" s="9" t="s">
        <v>5</v>
      </c>
      <c r="F378" s="9"/>
      <c r="G378" s="140">
        <f>G379</f>
        <v>3937.0149</v>
      </c>
      <c r="H378" s="179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  <c r="U378" s="176"/>
      <c r="V378" s="176"/>
      <c r="W378" s="176"/>
      <c r="X378" s="139"/>
      <c r="Y378" s="137"/>
      <c r="Z378" s="140">
        <f>Z379</f>
        <v>3937.0150000000003</v>
      </c>
      <c r="AA378" s="115">
        <f t="shared" si="53"/>
        <v>100.00000253999548</v>
      </c>
      <c r="AB378" s="118"/>
    </row>
    <row r="379" spans="1:28" ht="19.5" outlineLevel="6" thickBot="1">
      <c r="A379" s="8" t="s">
        <v>241</v>
      </c>
      <c r="B379" s="16">
        <v>951</v>
      </c>
      <c r="C379" s="9" t="s">
        <v>16</v>
      </c>
      <c r="D379" s="9" t="s">
        <v>328</v>
      </c>
      <c r="E379" s="9" t="s">
        <v>5</v>
      </c>
      <c r="F379" s="9"/>
      <c r="G379" s="140">
        <f>G380+G383</f>
        <v>3937.0149</v>
      </c>
      <c r="H379" s="173" t="e">
        <f aca="true" t="shared" si="55" ref="H379:X379">H380+H384</f>
        <v>#REF!</v>
      </c>
      <c r="I379" s="173" t="e">
        <f t="shared" si="55"/>
        <v>#REF!</v>
      </c>
      <c r="J379" s="173" t="e">
        <f t="shared" si="55"/>
        <v>#REF!</v>
      </c>
      <c r="K379" s="173" t="e">
        <f t="shared" si="55"/>
        <v>#REF!</v>
      </c>
      <c r="L379" s="173" t="e">
        <f t="shared" si="55"/>
        <v>#REF!</v>
      </c>
      <c r="M379" s="173" t="e">
        <f t="shared" si="55"/>
        <v>#REF!</v>
      </c>
      <c r="N379" s="173" t="e">
        <f t="shared" si="55"/>
        <v>#REF!</v>
      </c>
      <c r="O379" s="173" t="e">
        <f t="shared" si="55"/>
        <v>#REF!</v>
      </c>
      <c r="P379" s="173" t="e">
        <f t="shared" si="55"/>
        <v>#REF!</v>
      </c>
      <c r="Q379" s="173" t="e">
        <f t="shared" si="55"/>
        <v>#REF!</v>
      </c>
      <c r="R379" s="173" t="e">
        <f t="shared" si="55"/>
        <v>#REF!</v>
      </c>
      <c r="S379" s="173" t="e">
        <f t="shared" si="55"/>
        <v>#REF!</v>
      </c>
      <c r="T379" s="173" t="e">
        <f t="shared" si="55"/>
        <v>#REF!</v>
      </c>
      <c r="U379" s="173" t="e">
        <f t="shared" si="55"/>
        <v>#REF!</v>
      </c>
      <c r="V379" s="173" t="e">
        <f t="shared" si="55"/>
        <v>#REF!</v>
      </c>
      <c r="W379" s="173" t="e">
        <f t="shared" si="55"/>
        <v>#REF!</v>
      </c>
      <c r="X379" s="174" t="e">
        <f t="shared" si="55"/>
        <v>#REF!</v>
      </c>
      <c r="Y379" s="137" t="e">
        <f>X379/G367*100</f>
        <v>#REF!</v>
      </c>
      <c r="Z379" s="140">
        <f>Z380+Z383</f>
        <v>3937.0150000000003</v>
      </c>
      <c r="AA379" s="115">
        <f t="shared" si="53"/>
        <v>100.00000253999548</v>
      </c>
      <c r="AB379" s="118"/>
    </row>
    <row r="380" spans="1:28" ht="32.25" outlineLevel="6" thickBot="1">
      <c r="A380" s="82" t="s">
        <v>174</v>
      </c>
      <c r="B380" s="63">
        <v>951</v>
      </c>
      <c r="C380" s="64" t="s">
        <v>16</v>
      </c>
      <c r="D380" s="64" t="s">
        <v>391</v>
      </c>
      <c r="E380" s="64" t="s">
        <v>5</v>
      </c>
      <c r="F380" s="64"/>
      <c r="G380" s="141">
        <f>G381</f>
        <v>1280.3</v>
      </c>
      <c r="H380" s="142" t="e">
        <f aca="true" t="shared" si="56" ref="H380:X381">H381</f>
        <v>#REF!</v>
      </c>
      <c r="I380" s="142" t="e">
        <f t="shared" si="56"/>
        <v>#REF!</v>
      </c>
      <c r="J380" s="142" t="e">
        <f t="shared" si="56"/>
        <v>#REF!</v>
      </c>
      <c r="K380" s="142" t="e">
        <f t="shared" si="56"/>
        <v>#REF!</v>
      </c>
      <c r="L380" s="142" t="e">
        <f t="shared" si="56"/>
        <v>#REF!</v>
      </c>
      <c r="M380" s="142" t="e">
        <f t="shared" si="56"/>
        <v>#REF!</v>
      </c>
      <c r="N380" s="142" t="e">
        <f t="shared" si="56"/>
        <v>#REF!</v>
      </c>
      <c r="O380" s="142" t="e">
        <f t="shared" si="56"/>
        <v>#REF!</v>
      </c>
      <c r="P380" s="142" t="e">
        <f t="shared" si="56"/>
        <v>#REF!</v>
      </c>
      <c r="Q380" s="142" t="e">
        <f t="shared" si="56"/>
        <v>#REF!</v>
      </c>
      <c r="R380" s="142" t="e">
        <f t="shared" si="56"/>
        <v>#REF!</v>
      </c>
      <c r="S380" s="142" t="e">
        <f t="shared" si="56"/>
        <v>#REF!</v>
      </c>
      <c r="T380" s="142" t="e">
        <f t="shared" si="56"/>
        <v>#REF!</v>
      </c>
      <c r="U380" s="142" t="e">
        <f t="shared" si="56"/>
        <v>#REF!</v>
      </c>
      <c r="V380" s="142" t="e">
        <f t="shared" si="56"/>
        <v>#REF!</v>
      </c>
      <c r="W380" s="142" t="e">
        <f t="shared" si="56"/>
        <v>#REF!</v>
      </c>
      <c r="X380" s="143" t="e">
        <f t="shared" si="56"/>
        <v>#REF!</v>
      </c>
      <c r="Y380" s="137" t="e">
        <f>X380/G368*100</f>
        <v>#REF!</v>
      </c>
      <c r="Z380" s="141">
        <f>Z381</f>
        <v>1280.3</v>
      </c>
      <c r="AA380" s="115">
        <f t="shared" si="53"/>
        <v>100</v>
      </c>
      <c r="AB380" s="118"/>
    </row>
    <row r="381" spans="1:28" ht="32.25" outlineLevel="6" thickBot="1">
      <c r="A381" s="5" t="s">
        <v>108</v>
      </c>
      <c r="B381" s="18">
        <v>951</v>
      </c>
      <c r="C381" s="6" t="s">
        <v>16</v>
      </c>
      <c r="D381" s="6" t="s">
        <v>391</v>
      </c>
      <c r="E381" s="6" t="s">
        <v>107</v>
      </c>
      <c r="F381" s="6"/>
      <c r="G381" s="134">
        <f>G382</f>
        <v>1280.3</v>
      </c>
      <c r="H381" s="144" t="e">
        <f t="shared" si="56"/>
        <v>#REF!</v>
      </c>
      <c r="I381" s="144" t="e">
        <f t="shared" si="56"/>
        <v>#REF!</v>
      </c>
      <c r="J381" s="144" t="e">
        <f t="shared" si="56"/>
        <v>#REF!</v>
      </c>
      <c r="K381" s="144" t="e">
        <f t="shared" si="56"/>
        <v>#REF!</v>
      </c>
      <c r="L381" s="144" t="e">
        <f t="shared" si="56"/>
        <v>#REF!</v>
      </c>
      <c r="M381" s="144" t="e">
        <f t="shared" si="56"/>
        <v>#REF!</v>
      </c>
      <c r="N381" s="144" t="e">
        <f t="shared" si="56"/>
        <v>#REF!</v>
      </c>
      <c r="O381" s="144" t="e">
        <f t="shared" si="56"/>
        <v>#REF!</v>
      </c>
      <c r="P381" s="144" t="e">
        <f t="shared" si="56"/>
        <v>#REF!</v>
      </c>
      <c r="Q381" s="144" t="e">
        <f t="shared" si="56"/>
        <v>#REF!</v>
      </c>
      <c r="R381" s="144" t="e">
        <f t="shared" si="56"/>
        <v>#REF!</v>
      </c>
      <c r="S381" s="144" t="e">
        <f t="shared" si="56"/>
        <v>#REF!</v>
      </c>
      <c r="T381" s="144" t="e">
        <f t="shared" si="56"/>
        <v>#REF!</v>
      </c>
      <c r="U381" s="144" t="e">
        <f t="shared" si="56"/>
        <v>#REF!</v>
      </c>
      <c r="V381" s="144" t="e">
        <f t="shared" si="56"/>
        <v>#REF!</v>
      </c>
      <c r="W381" s="144" t="e">
        <f t="shared" si="56"/>
        <v>#REF!</v>
      </c>
      <c r="X381" s="145" t="e">
        <f t="shared" si="56"/>
        <v>#REF!</v>
      </c>
      <c r="Y381" s="137" t="e">
        <f>X381/G369*100</f>
        <v>#REF!</v>
      </c>
      <c r="Z381" s="134">
        <f>Z382</f>
        <v>1280.3</v>
      </c>
      <c r="AA381" s="115">
        <f t="shared" si="53"/>
        <v>100</v>
      </c>
      <c r="AB381" s="118"/>
    </row>
    <row r="382" spans="1:28" ht="16.5" outlineLevel="6" thickBot="1">
      <c r="A382" s="61" t="s">
        <v>129</v>
      </c>
      <c r="B382" s="65">
        <v>951</v>
      </c>
      <c r="C382" s="66" t="s">
        <v>16</v>
      </c>
      <c r="D382" s="66" t="s">
        <v>391</v>
      </c>
      <c r="E382" s="66" t="s">
        <v>128</v>
      </c>
      <c r="F382" s="66"/>
      <c r="G382" s="132">
        <v>1280.3</v>
      </c>
      <c r="H382" s="146" t="e">
        <f>#REF!</f>
        <v>#REF!</v>
      </c>
      <c r="I382" s="146" t="e">
        <f>#REF!</f>
        <v>#REF!</v>
      </c>
      <c r="J382" s="146" t="e">
        <f>#REF!</f>
        <v>#REF!</v>
      </c>
      <c r="K382" s="146" t="e">
        <f>#REF!</f>
        <v>#REF!</v>
      </c>
      <c r="L382" s="146" t="e">
        <f>#REF!</f>
        <v>#REF!</v>
      </c>
      <c r="M382" s="146" t="e">
        <f>#REF!</f>
        <v>#REF!</v>
      </c>
      <c r="N382" s="146" t="e">
        <f>#REF!</f>
        <v>#REF!</v>
      </c>
      <c r="O382" s="146" t="e">
        <f>#REF!</f>
        <v>#REF!</v>
      </c>
      <c r="P382" s="146" t="e">
        <f>#REF!</f>
        <v>#REF!</v>
      </c>
      <c r="Q382" s="146" t="e">
        <f>#REF!</f>
        <v>#REF!</v>
      </c>
      <c r="R382" s="146" t="e">
        <f>#REF!</f>
        <v>#REF!</v>
      </c>
      <c r="S382" s="146" t="e">
        <f>#REF!</f>
        <v>#REF!</v>
      </c>
      <c r="T382" s="146" t="e">
        <f>#REF!</f>
        <v>#REF!</v>
      </c>
      <c r="U382" s="146" t="e">
        <f>#REF!</f>
        <v>#REF!</v>
      </c>
      <c r="V382" s="146" t="e">
        <f>#REF!</f>
        <v>#REF!</v>
      </c>
      <c r="W382" s="146" t="e">
        <f>#REF!</f>
        <v>#REF!</v>
      </c>
      <c r="X382" s="147" t="e">
        <f>#REF!</f>
        <v>#REF!</v>
      </c>
      <c r="Y382" s="137" t="e">
        <f>X382/G370*100</f>
        <v>#REF!</v>
      </c>
      <c r="Z382" s="132">
        <v>1280.3</v>
      </c>
      <c r="AA382" s="115">
        <f t="shared" si="53"/>
        <v>100</v>
      </c>
      <c r="AB382" s="118"/>
    </row>
    <row r="383" spans="1:28" ht="32.25" outlineLevel="6" thickBot="1">
      <c r="A383" s="82" t="s">
        <v>428</v>
      </c>
      <c r="B383" s="63">
        <v>951</v>
      </c>
      <c r="C383" s="64" t="s">
        <v>16</v>
      </c>
      <c r="D383" s="64" t="s">
        <v>429</v>
      </c>
      <c r="E383" s="64" t="s">
        <v>5</v>
      </c>
      <c r="F383" s="64"/>
      <c r="G383" s="141">
        <f>G384</f>
        <v>2656.7149</v>
      </c>
      <c r="H383" s="179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  <c r="U383" s="176"/>
      <c r="V383" s="176"/>
      <c r="W383" s="176"/>
      <c r="X383" s="139"/>
      <c r="Y383" s="137"/>
      <c r="Z383" s="141">
        <f>Z384</f>
        <v>2656.715</v>
      </c>
      <c r="AA383" s="115">
        <f t="shared" si="53"/>
        <v>100.0000037640471</v>
      </c>
      <c r="AB383" s="118"/>
    </row>
    <row r="384" spans="1:28" ht="32.25" outlineLevel="6" thickBot="1">
      <c r="A384" s="5" t="s">
        <v>108</v>
      </c>
      <c r="B384" s="18">
        <v>951</v>
      </c>
      <c r="C384" s="6" t="s">
        <v>16</v>
      </c>
      <c r="D384" s="6" t="s">
        <v>429</v>
      </c>
      <c r="E384" s="6" t="s">
        <v>107</v>
      </c>
      <c r="F384" s="6"/>
      <c r="G384" s="134">
        <f>G385</f>
        <v>2656.7149</v>
      </c>
      <c r="H384" s="142">
        <f aca="true" t="shared" si="57" ref="H384:X385">H385</f>
        <v>0</v>
      </c>
      <c r="I384" s="142">
        <f t="shared" si="57"/>
        <v>0</v>
      </c>
      <c r="J384" s="142">
        <f t="shared" si="57"/>
        <v>0</v>
      </c>
      <c r="K384" s="142">
        <f t="shared" si="57"/>
        <v>0</v>
      </c>
      <c r="L384" s="142">
        <f t="shared" si="57"/>
        <v>0</v>
      </c>
      <c r="M384" s="142">
        <f t="shared" si="57"/>
        <v>0</v>
      </c>
      <c r="N384" s="142">
        <f t="shared" si="57"/>
        <v>0</v>
      </c>
      <c r="O384" s="142">
        <f t="shared" si="57"/>
        <v>0</v>
      </c>
      <c r="P384" s="142">
        <f t="shared" si="57"/>
        <v>0</v>
      </c>
      <c r="Q384" s="142">
        <f t="shared" si="57"/>
        <v>0</v>
      </c>
      <c r="R384" s="142">
        <f t="shared" si="57"/>
        <v>0</v>
      </c>
      <c r="S384" s="142">
        <f t="shared" si="57"/>
        <v>0</v>
      </c>
      <c r="T384" s="142">
        <f t="shared" si="57"/>
        <v>0</v>
      </c>
      <c r="U384" s="142">
        <f t="shared" si="57"/>
        <v>0</v>
      </c>
      <c r="V384" s="142">
        <f t="shared" si="57"/>
        <v>0</v>
      </c>
      <c r="W384" s="142">
        <f t="shared" si="57"/>
        <v>0</v>
      </c>
      <c r="X384" s="143">
        <f t="shared" si="57"/>
        <v>63.00298</v>
      </c>
      <c r="Y384" s="137">
        <f>X384/G379*100</f>
        <v>1.6002728361530965</v>
      </c>
      <c r="Z384" s="134">
        <f>Z385</f>
        <v>2656.715</v>
      </c>
      <c r="AA384" s="115">
        <f t="shared" si="53"/>
        <v>100.0000037640471</v>
      </c>
      <c r="AB384" s="118"/>
    </row>
    <row r="385" spans="1:28" ht="16.5" outlineLevel="6" thickBot="1">
      <c r="A385" s="61" t="s">
        <v>129</v>
      </c>
      <c r="B385" s="65">
        <v>951</v>
      </c>
      <c r="C385" s="66" t="s">
        <v>16</v>
      </c>
      <c r="D385" s="66" t="s">
        <v>429</v>
      </c>
      <c r="E385" s="66" t="s">
        <v>128</v>
      </c>
      <c r="F385" s="66"/>
      <c r="G385" s="132">
        <v>2656.7149</v>
      </c>
      <c r="H385" s="144">
        <f t="shared" si="57"/>
        <v>0</v>
      </c>
      <c r="I385" s="144">
        <f t="shared" si="57"/>
        <v>0</v>
      </c>
      <c r="J385" s="144">
        <f t="shared" si="57"/>
        <v>0</v>
      </c>
      <c r="K385" s="144">
        <f t="shared" si="57"/>
        <v>0</v>
      </c>
      <c r="L385" s="144">
        <f t="shared" si="57"/>
        <v>0</v>
      </c>
      <c r="M385" s="144">
        <f t="shared" si="57"/>
        <v>0</v>
      </c>
      <c r="N385" s="144">
        <f t="shared" si="57"/>
        <v>0</v>
      </c>
      <c r="O385" s="144">
        <f t="shared" si="57"/>
        <v>0</v>
      </c>
      <c r="P385" s="144">
        <f t="shared" si="57"/>
        <v>0</v>
      </c>
      <c r="Q385" s="144">
        <f t="shared" si="57"/>
        <v>0</v>
      </c>
      <c r="R385" s="144">
        <f t="shared" si="57"/>
        <v>0</v>
      </c>
      <c r="S385" s="144">
        <f t="shared" si="57"/>
        <v>0</v>
      </c>
      <c r="T385" s="144">
        <f t="shared" si="57"/>
        <v>0</v>
      </c>
      <c r="U385" s="144">
        <f t="shared" si="57"/>
        <v>0</v>
      </c>
      <c r="V385" s="144">
        <f t="shared" si="57"/>
        <v>0</v>
      </c>
      <c r="W385" s="144">
        <f t="shared" si="57"/>
        <v>0</v>
      </c>
      <c r="X385" s="145">
        <f t="shared" si="57"/>
        <v>63.00298</v>
      </c>
      <c r="Y385" s="137">
        <f>X385/G380*100</f>
        <v>4.920954463797548</v>
      </c>
      <c r="Z385" s="132">
        <v>2656.715</v>
      </c>
      <c r="AA385" s="115">
        <f t="shared" si="53"/>
        <v>100.0000037640471</v>
      </c>
      <c r="AB385" s="118"/>
    </row>
    <row r="386" spans="1:28" ht="19.5" outlineLevel="6" thickBot="1">
      <c r="A386" s="89" t="s">
        <v>175</v>
      </c>
      <c r="B386" s="15">
        <v>951</v>
      </c>
      <c r="C386" s="31" t="s">
        <v>176</v>
      </c>
      <c r="D386" s="31" t="s">
        <v>266</v>
      </c>
      <c r="E386" s="31" t="s">
        <v>5</v>
      </c>
      <c r="F386" s="31"/>
      <c r="G386" s="169">
        <f>G387</f>
        <v>10</v>
      </c>
      <c r="H386" s="178"/>
      <c r="I386" s="172"/>
      <c r="J386" s="172"/>
      <c r="K386" s="172"/>
      <c r="L386" s="172"/>
      <c r="M386" s="172"/>
      <c r="N386" s="172"/>
      <c r="O386" s="172"/>
      <c r="P386" s="172"/>
      <c r="Q386" s="172"/>
      <c r="R386" s="172"/>
      <c r="S386" s="172"/>
      <c r="T386" s="172"/>
      <c r="U386" s="172"/>
      <c r="V386" s="172"/>
      <c r="W386" s="176"/>
      <c r="X386" s="136">
        <v>63.00298</v>
      </c>
      <c r="Y386" s="137">
        <f>X386/G381*100</f>
        <v>4.920954463797548</v>
      </c>
      <c r="Z386" s="169">
        <f>Z387</f>
        <v>10</v>
      </c>
      <c r="AA386" s="115">
        <f t="shared" si="53"/>
        <v>100</v>
      </c>
      <c r="AB386" s="118"/>
    </row>
    <row r="387" spans="1:28" ht="19.5" outlineLevel="6" thickBot="1">
      <c r="A387" s="12" t="s">
        <v>242</v>
      </c>
      <c r="B387" s="16">
        <v>951</v>
      </c>
      <c r="C387" s="9" t="s">
        <v>176</v>
      </c>
      <c r="D387" s="9" t="s">
        <v>329</v>
      </c>
      <c r="E387" s="9" t="s">
        <v>5</v>
      </c>
      <c r="F387" s="9"/>
      <c r="G387" s="140">
        <f>G388</f>
        <v>10</v>
      </c>
      <c r="H387" s="179"/>
      <c r="I387" s="176"/>
      <c r="J387" s="176"/>
      <c r="K387" s="176"/>
      <c r="L387" s="176"/>
      <c r="M387" s="176"/>
      <c r="N387" s="176"/>
      <c r="O387" s="176"/>
      <c r="P387" s="176"/>
      <c r="Q387" s="176"/>
      <c r="R387" s="176"/>
      <c r="S387" s="176"/>
      <c r="T387" s="176"/>
      <c r="U387" s="176"/>
      <c r="V387" s="176"/>
      <c r="W387" s="176"/>
      <c r="X387" s="139"/>
      <c r="Y387" s="137"/>
      <c r="Z387" s="140">
        <f>Z388</f>
        <v>10</v>
      </c>
      <c r="AA387" s="115">
        <f t="shared" si="53"/>
        <v>100</v>
      </c>
      <c r="AB387" s="118"/>
    </row>
    <row r="388" spans="1:28" ht="48" outlineLevel="6" thickBot="1">
      <c r="A388" s="82" t="s">
        <v>177</v>
      </c>
      <c r="B388" s="63">
        <v>951</v>
      </c>
      <c r="C388" s="64" t="s">
        <v>176</v>
      </c>
      <c r="D388" s="64" t="s">
        <v>330</v>
      </c>
      <c r="E388" s="64" t="s">
        <v>5</v>
      </c>
      <c r="F388" s="64"/>
      <c r="G388" s="141">
        <f>G389</f>
        <v>10</v>
      </c>
      <c r="H388" s="179"/>
      <c r="I388" s="176"/>
      <c r="J388" s="176"/>
      <c r="K388" s="176"/>
      <c r="L388" s="176"/>
      <c r="M388" s="176"/>
      <c r="N388" s="176"/>
      <c r="O388" s="176"/>
      <c r="P388" s="176"/>
      <c r="Q388" s="176"/>
      <c r="R388" s="176"/>
      <c r="S388" s="176"/>
      <c r="T388" s="176"/>
      <c r="U388" s="176"/>
      <c r="V388" s="176"/>
      <c r="W388" s="176"/>
      <c r="X388" s="139"/>
      <c r="Y388" s="137"/>
      <c r="Z388" s="141">
        <f>Z389</f>
        <v>10</v>
      </c>
      <c r="AA388" s="115">
        <f t="shared" si="53"/>
        <v>100</v>
      </c>
      <c r="AB388" s="118"/>
    </row>
    <row r="389" spans="1:28" ht="32.25" outlineLevel="6" thickBot="1">
      <c r="A389" s="5" t="s">
        <v>101</v>
      </c>
      <c r="B389" s="18">
        <v>951</v>
      </c>
      <c r="C389" s="6" t="s">
        <v>178</v>
      </c>
      <c r="D389" s="6" t="s">
        <v>330</v>
      </c>
      <c r="E389" s="6" t="s">
        <v>95</v>
      </c>
      <c r="F389" s="6"/>
      <c r="G389" s="134">
        <f>G390</f>
        <v>10</v>
      </c>
      <c r="H389" s="179"/>
      <c r="I389" s="176"/>
      <c r="J389" s="176"/>
      <c r="K389" s="176"/>
      <c r="L389" s="176"/>
      <c r="M389" s="176"/>
      <c r="N389" s="176"/>
      <c r="O389" s="176"/>
      <c r="P389" s="176"/>
      <c r="Q389" s="176"/>
      <c r="R389" s="176"/>
      <c r="S389" s="176"/>
      <c r="T389" s="176"/>
      <c r="U389" s="176"/>
      <c r="V389" s="176"/>
      <c r="W389" s="176"/>
      <c r="X389" s="139"/>
      <c r="Y389" s="137"/>
      <c r="Z389" s="134">
        <f>Z390</f>
        <v>10</v>
      </c>
      <c r="AA389" s="115">
        <f t="shared" si="53"/>
        <v>100</v>
      </c>
      <c r="AB389" s="118"/>
    </row>
    <row r="390" spans="1:28" ht="32.25" outlineLevel="6" thickBot="1">
      <c r="A390" s="61" t="s">
        <v>103</v>
      </c>
      <c r="B390" s="65">
        <v>951</v>
      </c>
      <c r="C390" s="66" t="s">
        <v>176</v>
      </c>
      <c r="D390" s="66" t="s">
        <v>330</v>
      </c>
      <c r="E390" s="66" t="s">
        <v>97</v>
      </c>
      <c r="F390" s="66"/>
      <c r="G390" s="132">
        <v>10</v>
      </c>
      <c r="H390" s="179"/>
      <c r="I390" s="176"/>
      <c r="J390" s="176"/>
      <c r="K390" s="176"/>
      <c r="L390" s="176"/>
      <c r="M390" s="176"/>
      <c r="N390" s="176"/>
      <c r="O390" s="176"/>
      <c r="P390" s="176"/>
      <c r="Q390" s="176"/>
      <c r="R390" s="176"/>
      <c r="S390" s="176"/>
      <c r="T390" s="176"/>
      <c r="U390" s="176"/>
      <c r="V390" s="176"/>
      <c r="W390" s="176"/>
      <c r="X390" s="139"/>
      <c r="Y390" s="137"/>
      <c r="Z390" s="132">
        <v>10</v>
      </c>
      <c r="AA390" s="115">
        <f t="shared" si="53"/>
        <v>100</v>
      </c>
      <c r="AB390" s="118"/>
    </row>
    <row r="391" spans="1:28" ht="19.5" outlineLevel="6" thickBot="1">
      <c r="A391" s="77" t="s">
        <v>72</v>
      </c>
      <c r="B391" s="15">
        <v>951</v>
      </c>
      <c r="C391" s="13" t="s">
        <v>42</v>
      </c>
      <c r="D391" s="13" t="s">
        <v>266</v>
      </c>
      <c r="E391" s="13" t="s">
        <v>5</v>
      </c>
      <c r="F391" s="13"/>
      <c r="G391" s="172">
        <f>G392+G398</f>
        <v>150</v>
      </c>
      <c r="H391" s="179"/>
      <c r="I391" s="176"/>
      <c r="J391" s="176"/>
      <c r="K391" s="176"/>
      <c r="L391" s="176"/>
      <c r="M391" s="176"/>
      <c r="N391" s="176"/>
      <c r="O391" s="176"/>
      <c r="P391" s="176"/>
      <c r="Q391" s="176"/>
      <c r="R391" s="176"/>
      <c r="S391" s="176"/>
      <c r="T391" s="176"/>
      <c r="U391" s="176"/>
      <c r="V391" s="176"/>
      <c r="W391" s="176"/>
      <c r="X391" s="139"/>
      <c r="Y391" s="137"/>
      <c r="Z391" s="172">
        <f>Z392+Z398</f>
        <v>150</v>
      </c>
      <c r="AA391" s="115">
        <f t="shared" si="53"/>
        <v>100</v>
      </c>
      <c r="AB391" s="118"/>
    </row>
    <row r="392" spans="1:28" ht="19.5" outlineLevel="6" thickBot="1">
      <c r="A392" s="8" t="s">
        <v>179</v>
      </c>
      <c r="B392" s="16">
        <v>951</v>
      </c>
      <c r="C392" s="9" t="s">
        <v>77</v>
      </c>
      <c r="D392" s="9" t="s">
        <v>266</v>
      </c>
      <c r="E392" s="9" t="s">
        <v>5</v>
      </c>
      <c r="F392" s="9"/>
      <c r="G392" s="140">
        <f>G393</f>
        <v>150</v>
      </c>
      <c r="H392" s="173">
        <f aca="true" t="shared" si="58" ref="H392:X392">H393+H399</f>
        <v>0</v>
      </c>
      <c r="I392" s="173">
        <f t="shared" si="58"/>
        <v>0</v>
      </c>
      <c r="J392" s="173">
        <f t="shared" si="58"/>
        <v>0</v>
      </c>
      <c r="K392" s="173">
        <f t="shared" si="58"/>
        <v>0</v>
      </c>
      <c r="L392" s="173">
        <f t="shared" si="58"/>
        <v>0</v>
      </c>
      <c r="M392" s="173">
        <f t="shared" si="58"/>
        <v>0</v>
      </c>
      <c r="N392" s="173">
        <f t="shared" si="58"/>
        <v>0</v>
      </c>
      <c r="O392" s="173">
        <f t="shared" si="58"/>
        <v>0</v>
      </c>
      <c r="P392" s="173">
        <f t="shared" si="58"/>
        <v>0</v>
      </c>
      <c r="Q392" s="173">
        <f t="shared" si="58"/>
        <v>0</v>
      </c>
      <c r="R392" s="173">
        <f t="shared" si="58"/>
        <v>0</v>
      </c>
      <c r="S392" s="173">
        <f t="shared" si="58"/>
        <v>0</v>
      </c>
      <c r="T392" s="173">
        <f t="shared" si="58"/>
        <v>0</v>
      </c>
      <c r="U392" s="173">
        <f t="shared" si="58"/>
        <v>0</v>
      </c>
      <c r="V392" s="173">
        <f t="shared" si="58"/>
        <v>0</v>
      </c>
      <c r="W392" s="173">
        <f t="shared" si="58"/>
        <v>0</v>
      </c>
      <c r="X392" s="174">
        <f t="shared" si="58"/>
        <v>499.74378</v>
      </c>
      <c r="Y392" s="137">
        <f>X392/G386*100</f>
        <v>4997.4378</v>
      </c>
      <c r="Z392" s="140">
        <f>Z393</f>
        <v>150</v>
      </c>
      <c r="AA392" s="115">
        <f t="shared" si="53"/>
        <v>100</v>
      </c>
      <c r="AB392" s="118"/>
    </row>
    <row r="393" spans="1:28" ht="16.5" outlineLevel="6" thickBot="1">
      <c r="A393" s="72" t="s">
        <v>243</v>
      </c>
      <c r="B393" s="63">
        <v>951</v>
      </c>
      <c r="C393" s="64" t="s">
        <v>77</v>
      </c>
      <c r="D393" s="64" t="s">
        <v>331</v>
      </c>
      <c r="E393" s="64" t="s">
        <v>5</v>
      </c>
      <c r="F393" s="64"/>
      <c r="G393" s="141">
        <f>G394</f>
        <v>150</v>
      </c>
      <c r="H393" s="142">
        <f aca="true" t="shared" si="59" ref="H393:X396">H394</f>
        <v>0</v>
      </c>
      <c r="I393" s="142">
        <f t="shared" si="59"/>
        <v>0</v>
      </c>
      <c r="J393" s="142">
        <f t="shared" si="59"/>
        <v>0</v>
      </c>
      <c r="K393" s="142">
        <f t="shared" si="59"/>
        <v>0</v>
      </c>
      <c r="L393" s="142">
        <f t="shared" si="59"/>
        <v>0</v>
      </c>
      <c r="M393" s="142">
        <f t="shared" si="59"/>
        <v>0</v>
      </c>
      <c r="N393" s="142">
        <f t="shared" si="59"/>
        <v>0</v>
      </c>
      <c r="O393" s="142">
        <f t="shared" si="59"/>
        <v>0</v>
      </c>
      <c r="P393" s="142">
        <f t="shared" si="59"/>
        <v>0</v>
      </c>
      <c r="Q393" s="142">
        <f t="shared" si="59"/>
        <v>0</v>
      </c>
      <c r="R393" s="142">
        <f t="shared" si="59"/>
        <v>0</v>
      </c>
      <c r="S393" s="142">
        <f t="shared" si="59"/>
        <v>0</v>
      </c>
      <c r="T393" s="142">
        <f t="shared" si="59"/>
        <v>0</v>
      </c>
      <c r="U393" s="142">
        <f t="shared" si="59"/>
        <v>0</v>
      </c>
      <c r="V393" s="142">
        <f t="shared" si="59"/>
        <v>0</v>
      </c>
      <c r="W393" s="142">
        <f t="shared" si="59"/>
        <v>0</v>
      </c>
      <c r="X393" s="143">
        <f t="shared" si="59"/>
        <v>499.74378</v>
      </c>
      <c r="Y393" s="137">
        <f>X393/G387*100</f>
        <v>4997.4378</v>
      </c>
      <c r="Z393" s="141">
        <f>Z394</f>
        <v>150</v>
      </c>
      <c r="AA393" s="115">
        <f t="shared" si="53"/>
        <v>100</v>
      </c>
      <c r="AB393" s="118"/>
    </row>
    <row r="394" spans="1:28" ht="48" outlineLevel="6" thickBot="1">
      <c r="A394" s="82" t="s">
        <v>180</v>
      </c>
      <c r="B394" s="63">
        <v>951</v>
      </c>
      <c r="C394" s="64" t="s">
        <v>77</v>
      </c>
      <c r="D394" s="64" t="s">
        <v>332</v>
      </c>
      <c r="E394" s="64" t="s">
        <v>5</v>
      </c>
      <c r="F394" s="64"/>
      <c r="G394" s="141">
        <f>G396+G395</f>
        <v>150</v>
      </c>
      <c r="H394" s="144">
        <f aca="true" t="shared" si="60" ref="H394:X394">H396</f>
        <v>0</v>
      </c>
      <c r="I394" s="144">
        <f t="shared" si="60"/>
        <v>0</v>
      </c>
      <c r="J394" s="144">
        <f t="shared" si="60"/>
        <v>0</v>
      </c>
      <c r="K394" s="144">
        <f t="shared" si="60"/>
        <v>0</v>
      </c>
      <c r="L394" s="144">
        <f t="shared" si="60"/>
        <v>0</v>
      </c>
      <c r="M394" s="144">
        <f t="shared" si="60"/>
        <v>0</v>
      </c>
      <c r="N394" s="144">
        <f t="shared" si="60"/>
        <v>0</v>
      </c>
      <c r="O394" s="144">
        <f t="shared" si="60"/>
        <v>0</v>
      </c>
      <c r="P394" s="144">
        <f t="shared" si="60"/>
        <v>0</v>
      </c>
      <c r="Q394" s="144">
        <f t="shared" si="60"/>
        <v>0</v>
      </c>
      <c r="R394" s="144">
        <f t="shared" si="60"/>
        <v>0</v>
      </c>
      <c r="S394" s="144">
        <f t="shared" si="60"/>
        <v>0</v>
      </c>
      <c r="T394" s="144">
        <f t="shared" si="60"/>
        <v>0</v>
      </c>
      <c r="U394" s="144">
        <f t="shared" si="60"/>
        <v>0</v>
      </c>
      <c r="V394" s="144">
        <f t="shared" si="60"/>
        <v>0</v>
      </c>
      <c r="W394" s="144">
        <f t="shared" si="60"/>
        <v>0</v>
      </c>
      <c r="X394" s="145">
        <f t="shared" si="60"/>
        <v>499.74378</v>
      </c>
      <c r="Y394" s="137">
        <f>X394/G388*100</f>
        <v>4997.4378</v>
      </c>
      <c r="Z394" s="141">
        <f>Z396+Z395</f>
        <v>150</v>
      </c>
      <c r="AA394" s="115">
        <f t="shared" si="53"/>
        <v>100</v>
      </c>
      <c r="AB394" s="118"/>
    </row>
    <row r="395" spans="1:31" ht="19.5" customHeight="1" outlineLevel="6" thickBot="1">
      <c r="A395" s="111" t="s">
        <v>397</v>
      </c>
      <c r="B395" s="117">
        <v>951</v>
      </c>
      <c r="C395" s="112" t="s">
        <v>77</v>
      </c>
      <c r="D395" s="112" t="s">
        <v>332</v>
      </c>
      <c r="E395" s="112" t="s">
        <v>370</v>
      </c>
      <c r="F395" s="112"/>
      <c r="G395" s="148">
        <v>43.5</v>
      </c>
      <c r="H395" s="187"/>
      <c r="I395" s="187"/>
      <c r="J395" s="187"/>
      <c r="K395" s="187"/>
      <c r="L395" s="187"/>
      <c r="M395" s="187"/>
      <c r="N395" s="187"/>
      <c r="O395" s="187"/>
      <c r="P395" s="187"/>
      <c r="Q395" s="187"/>
      <c r="R395" s="187"/>
      <c r="S395" s="187"/>
      <c r="T395" s="187"/>
      <c r="U395" s="187"/>
      <c r="V395" s="187"/>
      <c r="W395" s="187"/>
      <c r="X395" s="188"/>
      <c r="Y395" s="151"/>
      <c r="Z395" s="148">
        <v>43.5</v>
      </c>
      <c r="AA395" s="115">
        <f t="shared" si="53"/>
        <v>100</v>
      </c>
      <c r="AB395" s="118"/>
      <c r="AD395" s="126"/>
      <c r="AE395" s="126"/>
    </row>
    <row r="396" spans="1:31" ht="32.25" outlineLevel="6" thickBot="1">
      <c r="A396" s="5" t="s">
        <v>101</v>
      </c>
      <c r="B396" s="18">
        <v>951</v>
      </c>
      <c r="C396" s="6" t="s">
        <v>77</v>
      </c>
      <c r="D396" s="6" t="s">
        <v>332</v>
      </c>
      <c r="E396" s="6" t="s">
        <v>95</v>
      </c>
      <c r="F396" s="6"/>
      <c r="G396" s="134">
        <f>G397</f>
        <v>106.5</v>
      </c>
      <c r="H396" s="146">
        <f t="shared" si="59"/>
        <v>0</v>
      </c>
      <c r="I396" s="146">
        <f t="shared" si="59"/>
        <v>0</v>
      </c>
      <c r="J396" s="146">
        <f t="shared" si="59"/>
        <v>0</v>
      </c>
      <c r="K396" s="146">
        <f t="shared" si="59"/>
        <v>0</v>
      </c>
      <c r="L396" s="146">
        <f t="shared" si="59"/>
        <v>0</v>
      </c>
      <c r="M396" s="146">
        <f t="shared" si="59"/>
        <v>0</v>
      </c>
      <c r="N396" s="146">
        <f t="shared" si="59"/>
        <v>0</v>
      </c>
      <c r="O396" s="146">
        <f t="shared" si="59"/>
        <v>0</v>
      </c>
      <c r="P396" s="146">
        <f t="shared" si="59"/>
        <v>0</v>
      </c>
      <c r="Q396" s="146">
        <f t="shared" si="59"/>
        <v>0</v>
      </c>
      <c r="R396" s="146">
        <f t="shared" si="59"/>
        <v>0</v>
      </c>
      <c r="S396" s="146">
        <f t="shared" si="59"/>
        <v>0</v>
      </c>
      <c r="T396" s="146">
        <f t="shared" si="59"/>
        <v>0</v>
      </c>
      <c r="U396" s="146">
        <f t="shared" si="59"/>
        <v>0</v>
      </c>
      <c r="V396" s="146">
        <f t="shared" si="59"/>
        <v>0</v>
      </c>
      <c r="W396" s="146">
        <f t="shared" si="59"/>
        <v>0</v>
      </c>
      <c r="X396" s="147">
        <f t="shared" si="59"/>
        <v>499.74378</v>
      </c>
      <c r="Y396" s="137">
        <f>X396/G389*100</f>
        <v>4997.4378</v>
      </c>
      <c r="Z396" s="134">
        <f>Z397</f>
        <v>106.5</v>
      </c>
      <c r="AA396" s="115">
        <f t="shared" si="53"/>
        <v>100</v>
      </c>
      <c r="AB396" s="118"/>
      <c r="AD396" s="126"/>
      <c r="AE396" s="126"/>
    </row>
    <row r="397" spans="1:31" ht="32.25" outlineLevel="6" thickBot="1">
      <c r="A397" s="61" t="s">
        <v>103</v>
      </c>
      <c r="B397" s="65">
        <v>951</v>
      </c>
      <c r="C397" s="66" t="s">
        <v>77</v>
      </c>
      <c r="D397" s="66" t="s">
        <v>332</v>
      </c>
      <c r="E397" s="66" t="s">
        <v>97</v>
      </c>
      <c r="F397" s="66"/>
      <c r="G397" s="132">
        <v>106.5</v>
      </c>
      <c r="H397" s="178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/>
      <c r="S397" s="172"/>
      <c r="T397" s="172"/>
      <c r="U397" s="172"/>
      <c r="V397" s="172"/>
      <c r="W397" s="176"/>
      <c r="X397" s="136">
        <v>499.74378</v>
      </c>
      <c r="Y397" s="137">
        <f>X397/G390*100</f>
        <v>4997.4378</v>
      </c>
      <c r="Z397" s="132">
        <v>106.5</v>
      </c>
      <c r="AA397" s="115">
        <f t="shared" si="53"/>
        <v>100</v>
      </c>
      <c r="AB397" s="118"/>
      <c r="AD397" s="126"/>
      <c r="AE397" s="126"/>
    </row>
    <row r="398" spans="1:28" ht="19.5" outlineLevel="6" thickBot="1">
      <c r="A398" s="60" t="s">
        <v>80</v>
      </c>
      <c r="B398" s="16">
        <v>951</v>
      </c>
      <c r="C398" s="9" t="s">
        <v>81</v>
      </c>
      <c r="D398" s="9" t="s">
        <v>266</v>
      </c>
      <c r="E398" s="9" t="s">
        <v>5</v>
      </c>
      <c r="F398" s="6"/>
      <c r="G398" s="140">
        <f>G399</f>
        <v>0</v>
      </c>
      <c r="H398" s="179"/>
      <c r="I398" s="176"/>
      <c r="J398" s="176"/>
      <c r="K398" s="176"/>
      <c r="L398" s="176"/>
      <c r="M398" s="176"/>
      <c r="N398" s="176"/>
      <c r="O398" s="176"/>
      <c r="P398" s="176"/>
      <c r="Q398" s="176"/>
      <c r="R398" s="176"/>
      <c r="S398" s="176"/>
      <c r="T398" s="176"/>
      <c r="U398" s="176"/>
      <c r="V398" s="176"/>
      <c r="W398" s="176"/>
      <c r="X398" s="139"/>
      <c r="Y398" s="137"/>
      <c r="Z398" s="140">
        <f>Z399</f>
        <v>0</v>
      </c>
      <c r="AA398" s="115">
        <v>0</v>
      </c>
      <c r="AB398" s="118"/>
    </row>
    <row r="399" spans="1:28" ht="16.5" outlineLevel="6" thickBot="1">
      <c r="A399" s="72" t="s">
        <v>244</v>
      </c>
      <c r="B399" s="63">
        <v>951</v>
      </c>
      <c r="C399" s="64" t="s">
        <v>81</v>
      </c>
      <c r="D399" s="64" t="s">
        <v>331</v>
      </c>
      <c r="E399" s="64" t="s">
        <v>5</v>
      </c>
      <c r="F399" s="64"/>
      <c r="G399" s="141">
        <f>G400</f>
        <v>0</v>
      </c>
      <c r="H399" s="142">
        <f aca="true" t="shared" si="61" ref="H399:X399">H400</f>
        <v>0</v>
      </c>
      <c r="I399" s="142">
        <f t="shared" si="61"/>
        <v>0</v>
      </c>
      <c r="J399" s="142">
        <f t="shared" si="61"/>
        <v>0</v>
      </c>
      <c r="K399" s="142">
        <f t="shared" si="61"/>
        <v>0</v>
      </c>
      <c r="L399" s="142">
        <f t="shared" si="61"/>
        <v>0</v>
      </c>
      <c r="M399" s="142">
        <f t="shared" si="61"/>
        <v>0</v>
      </c>
      <c r="N399" s="142">
        <f t="shared" si="61"/>
        <v>0</v>
      </c>
      <c r="O399" s="142">
        <f t="shared" si="61"/>
        <v>0</v>
      </c>
      <c r="P399" s="142">
        <f t="shared" si="61"/>
        <v>0</v>
      </c>
      <c r="Q399" s="142">
        <f t="shared" si="61"/>
        <v>0</v>
      </c>
      <c r="R399" s="142">
        <f t="shared" si="61"/>
        <v>0</v>
      </c>
      <c r="S399" s="142">
        <f t="shared" si="61"/>
        <v>0</v>
      </c>
      <c r="T399" s="142">
        <f t="shared" si="61"/>
        <v>0</v>
      </c>
      <c r="U399" s="142">
        <f t="shared" si="61"/>
        <v>0</v>
      </c>
      <c r="V399" s="142">
        <f t="shared" si="61"/>
        <v>0</v>
      </c>
      <c r="W399" s="142">
        <f t="shared" si="61"/>
        <v>0</v>
      </c>
      <c r="X399" s="142">
        <f t="shared" si="61"/>
        <v>0</v>
      </c>
      <c r="Y399" s="137">
        <f>X399/G392*100</f>
        <v>0</v>
      </c>
      <c r="Z399" s="141">
        <f>Z400</f>
        <v>0</v>
      </c>
      <c r="AA399" s="115">
        <v>0</v>
      </c>
      <c r="AB399" s="118"/>
    </row>
    <row r="400" spans="1:28" ht="48" outlineLevel="6" thickBot="1">
      <c r="A400" s="5" t="s">
        <v>181</v>
      </c>
      <c r="B400" s="18">
        <v>951</v>
      </c>
      <c r="C400" s="6" t="s">
        <v>81</v>
      </c>
      <c r="D400" s="6" t="s">
        <v>333</v>
      </c>
      <c r="E400" s="6" t="s">
        <v>5</v>
      </c>
      <c r="F400" s="6"/>
      <c r="G400" s="134">
        <f>G401</f>
        <v>0</v>
      </c>
      <c r="H400" s="144">
        <f aca="true" t="shared" si="62" ref="H400:X400">H401+H404</f>
        <v>0</v>
      </c>
      <c r="I400" s="144">
        <f t="shared" si="62"/>
        <v>0</v>
      </c>
      <c r="J400" s="144">
        <f t="shared" si="62"/>
        <v>0</v>
      </c>
      <c r="K400" s="144">
        <f t="shared" si="62"/>
        <v>0</v>
      </c>
      <c r="L400" s="144">
        <f t="shared" si="62"/>
        <v>0</v>
      </c>
      <c r="M400" s="144">
        <f t="shared" si="62"/>
        <v>0</v>
      </c>
      <c r="N400" s="144">
        <f t="shared" si="62"/>
        <v>0</v>
      </c>
      <c r="O400" s="144">
        <f t="shared" si="62"/>
        <v>0</v>
      </c>
      <c r="P400" s="144">
        <f t="shared" si="62"/>
        <v>0</v>
      </c>
      <c r="Q400" s="144">
        <f t="shared" si="62"/>
        <v>0</v>
      </c>
      <c r="R400" s="144">
        <f t="shared" si="62"/>
        <v>0</v>
      </c>
      <c r="S400" s="144">
        <f t="shared" si="62"/>
        <v>0</v>
      </c>
      <c r="T400" s="144">
        <f t="shared" si="62"/>
        <v>0</v>
      </c>
      <c r="U400" s="144">
        <f t="shared" si="62"/>
        <v>0</v>
      </c>
      <c r="V400" s="144">
        <f t="shared" si="62"/>
        <v>0</v>
      </c>
      <c r="W400" s="144">
        <f t="shared" si="62"/>
        <v>0</v>
      </c>
      <c r="X400" s="144">
        <f t="shared" si="62"/>
        <v>0</v>
      </c>
      <c r="Y400" s="137">
        <f>X400/G393*100</f>
        <v>0</v>
      </c>
      <c r="Z400" s="134">
        <f>Z401</f>
        <v>0</v>
      </c>
      <c r="AA400" s="115">
        <v>0</v>
      </c>
      <c r="AB400" s="118"/>
    </row>
    <row r="401" spans="1:28" ht="18" customHeight="1" outlineLevel="6" thickBot="1">
      <c r="A401" s="61" t="s">
        <v>120</v>
      </c>
      <c r="B401" s="65">
        <v>951</v>
      </c>
      <c r="C401" s="66" t="s">
        <v>81</v>
      </c>
      <c r="D401" s="66" t="s">
        <v>333</v>
      </c>
      <c r="E401" s="66" t="s">
        <v>119</v>
      </c>
      <c r="F401" s="66"/>
      <c r="G401" s="132">
        <v>0</v>
      </c>
      <c r="H401" s="178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2"/>
      <c r="U401" s="172"/>
      <c r="V401" s="172"/>
      <c r="W401" s="176"/>
      <c r="X401" s="136">
        <v>0</v>
      </c>
      <c r="Y401" s="137">
        <f>X401/G394*100</f>
        <v>0</v>
      </c>
      <c r="Z401" s="132">
        <v>0</v>
      </c>
      <c r="AA401" s="115">
        <v>0</v>
      </c>
      <c r="AB401" s="118"/>
    </row>
    <row r="402" spans="1:28" ht="38.25" customHeight="1" outlineLevel="6" thickBot="1">
      <c r="A402" s="77" t="s">
        <v>69</v>
      </c>
      <c r="B402" s="15">
        <v>951</v>
      </c>
      <c r="C402" s="13" t="s">
        <v>68</v>
      </c>
      <c r="D402" s="13" t="s">
        <v>266</v>
      </c>
      <c r="E402" s="13" t="s">
        <v>5</v>
      </c>
      <c r="F402" s="13"/>
      <c r="G402" s="172">
        <f>G403+G409</f>
        <v>2550</v>
      </c>
      <c r="H402" s="179"/>
      <c r="I402" s="176"/>
      <c r="J402" s="176"/>
      <c r="K402" s="176"/>
      <c r="L402" s="176"/>
      <c r="M402" s="176"/>
      <c r="N402" s="176"/>
      <c r="O402" s="176"/>
      <c r="P402" s="176"/>
      <c r="Q402" s="176"/>
      <c r="R402" s="176"/>
      <c r="S402" s="176"/>
      <c r="T402" s="176"/>
      <c r="U402" s="176"/>
      <c r="V402" s="176"/>
      <c r="W402" s="176"/>
      <c r="X402" s="139"/>
      <c r="Y402" s="137"/>
      <c r="Z402" s="172">
        <f>Z403+Z409</f>
        <v>2548.18</v>
      </c>
      <c r="AA402" s="115">
        <f t="shared" si="53"/>
        <v>99.92862745098039</v>
      </c>
      <c r="AB402" s="118"/>
    </row>
    <row r="403" spans="1:28" ht="32.25" outlineLevel="6" thickBot="1">
      <c r="A403" s="91" t="s">
        <v>41</v>
      </c>
      <c r="B403" s="15">
        <v>951</v>
      </c>
      <c r="C403" s="31" t="s">
        <v>79</v>
      </c>
      <c r="D403" s="31" t="s">
        <v>266</v>
      </c>
      <c r="E403" s="31" t="s">
        <v>5</v>
      </c>
      <c r="F403" s="31"/>
      <c r="G403" s="169">
        <f>G404</f>
        <v>2500</v>
      </c>
      <c r="H403" s="142">
        <f aca="true" t="shared" si="63" ref="H403:X403">H404</f>
        <v>0</v>
      </c>
      <c r="I403" s="142">
        <f t="shared" si="63"/>
        <v>0</v>
      </c>
      <c r="J403" s="142">
        <f t="shared" si="63"/>
        <v>0</v>
      </c>
      <c r="K403" s="142">
        <f t="shared" si="63"/>
        <v>0</v>
      </c>
      <c r="L403" s="142">
        <f t="shared" si="63"/>
        <v>0</v>
      </c>
      <c r="M403" s="142">
        <f t="shared" si="63"/>
        <v>0</v>
      </c>
      <c r="N403" s="142">
        <f t="shared" si="63"/>
        <v>0</v>
      </c>
      <c r="O403" s="142">
        <f t="shared" si="63"/>
        <v>0</v>
      </c>
      <c r="P403" s="142">
        <f t="shared" si="63"/>
        <v>0</v>
      </c>
      <c r="Q403" s="142">
        <f t="shared" si="63"/>
        <v>0</v>
      </c>
      <c r="R403" s="142">
        <f t="shared" si="63"/>
        <v>0</v>
      </c>
      <c r="S403" s="142">
        <f t="shared" si="63"/>
        <v>0</v>
      </c>
      <c r="T403" s="142">
        <f t="shared" si="63"/>
        <v>0</v>
      </c>
      <c r="U403" s="142">
        <f t="shared" si="63"/>
        <v>0</v>
      </c>
      <c r="V403" s="142">
        <f t="shared" si="63"/>
        <v>0</v>
      </c>
      <c r="W403" s="142">
        <f t="shared" si="63"/>
        <v>0</v>
      </c>
      <c r="X403" s="142">
        <f t="shared" si="63"/>
        <v>0</v>
      </c>
      <c r="Y403" s="137">
        <f>X403/G397*100</f>
        <v>0</v>
      </c>
      <c r="Z403" s="169">
        <f>Z404</f>
        <v>2500</v>
      </c>
      <c r="AA403" s="115">
        <f t="shared" si="53"/>
        <v>100</v>
      </c>
      <c r="AB403" s="118"/>
    </row>
    <row r="404" spans="1:28" ht="32.25" outlineLevel="6" thickBot="1">
      <c r="A404" s="80" t="s">
        <v>137</v>
      </c>
      <c r="B404" s="16">
        <v>951</v>
      </c>
      <c r="C404" s="9" t="s">
        <v>79</v>
      </c>
      <c r="D404" s="9" t="s">
        <v>267</v>
      </c>
      <c r="E404" s="9" t="s">
        <v>5</v>
      </c>
      <c r="F404" s="9"/>
      <c r="G404" s="140">
        <f>G405</f>
        <v>2500</v>
      </c>
      <c r="H404" s="179"/>
      <c r="I404" s="176"/>
      <c r="J404" s="176"/>
      <c r="K404" s="176"/>
      <c r="L404" s="176"/>
      <c r="M404" s="176"/>
      <c r="N404" s="176"/>
      <c r="O404" s="176"/>
      <c r="P404" s="176"/>
      <c r="Q404" s="176"/>
      <c r="R404" s="176"/>
      <c r="S404" s="176"/>
      <c r="T404" s="176"/>
      <c r="U404" s="176"/>
      <c r="V404" s="176"/>
      <c r="W404" s="176"/>
      <c r="X404" s="139">
        <v>0</v>
      </c>
      <c r="Y404" s="137" t="e">
        <f>X404/G398*100</f>
        <v>#DIV/0!</v>
      </c>
      <c r="Z404" s="140">
        <f>Z405</f>
        <v>2500</v>
      </c>
      <c r="AA404" s="115">
        <f t="shared" si="53"/>
        <v>100</v>
      </c>
      <c r="AB404" s="118"/>
    </row>
    <row r="405" spans="1:28" ht="32.25" outlineLevel="6" thickBot="1">
      <c r="A405" s="80" t="s">
        <v>138</v>
      </c>
      <c r="B405" s="16">
        <v>951</v>
      </c>
      <c r="C405" s="9" t="s">
        <v>79</v>
      </c>
      <c r="D405" s="9" t="s">
        <v>268</v>
      </c>
      <c r="E405" s="9" t="s">
        <v>5</v>
      </c>
      <c r="F405" s="9"/>
      <c r="G405" s="140">
        <f>G406</f>
        <v>2500</v>
      </c>
      <c r="H405" s="179"/>
      <c r="I405" s="176"/>
      <c r="J405" s="176"/>
      <c r="K405" s="176"/>
      <c r="L405" s="176"/>
      <c r="M405" s="176"/>
      <c r="N405" s="176"/>
      <c r="O405" s="176"/>
      <c r="P405" s="176"/>
      <c r="Q405" s="176"/>
      <c r="R405" s="176"/>
      <c r="S405" s="176"/>
      <c r="T405" s="176"/>
      <c r="U405" s="176"/>
      <c r="V405" s="176"/>
      <c r="W405" s="176"/>
      <c r="X405" s="139"/>
      <c r="Y405" s="137"/>
      <c r="Z405" s="140">
        <f>Z406</f>
        <v>2500</v>
      </c>
      <c r="AA405" s="115">
        <f aca="true" t="shared" si="64" ref="AA405:AA469">Z405/G405*100</f>
        <v>100</v>
      </c>
      <c r="AB405" s="118"/>
    </row>
    <row r="406" spans="1:28" ht="32.25" outlineLevel="6" thickBot="1">
      <c r="A406" s="82" t="s">
        <v>182</v>
      </c>
      <c r="B406" s="63">
        <v>951</v>
      </c>
      <c r="C406" s="64" t="s">
        <v>79</v>
      </c>
      <c r="D406" s="64" t="s">
        <v>334</v>
      </c>
      <c r="E406" s="64" t="s">
        <v>5</v>
      </c>
      <c r="F406" s="64"/>
      <c r="G406" s="141">
        <f>G407</f>
        <v>2500</v>
      </c>
      <c r="H406" s="173">
        <f aca="true" t="shared" si="65" ref="H406:X406">H407+H412</f>
        <v>0</v>
      </c>
      <c r="I406" s="173">
        <f t="shared" si="65"/>
        <v>0</v>
      </c>
      <c r="J406" s="173">
        <f t="shared" si="65"/>
        <v>0</v>
      </c>
      <c r="K406" s="173">
        <f t="shared" si="65"/>
        <v>0</v>
      </c>
      <c r="L406" s="173">
        <f t="shared" si="65"/>
        <v>0</v>
      </c>
      <c r="M406" s="173">
        <f t="shared" si="65"/>
        <v>0</v>
      </c>
      <c r="N406" s="173">
        <f t="shared" si="65"/>
        <v>0</v>
      </c>
      <c r="O406" s="173">
        <f t="shared" si="65"/>
        <v>0</v>
      </c>
      <c r="P406" s="173">
        <f t="shared" si="65"/>
        <v>0</v>
      </c>
      <c r="Q406" s="173">
        <f t="shared" si="65"/>
        <v>0</v>
      </c>
      <c r="R406" s="173">
        <f t="shared" si="65"/>
        <v>0</v>
      </c>
      <c r="S406" s="173">
        <f t="shared" si="65"/>
        <v>0</v>
      </c>
      <c r="T406" s="173">
        <f t="shared" si="65"/>
        <v>0</v>
      </c>
      <c r="U406" s="173">
        <f t="shared" si="65"/>
        <v>0</v>
      </c>
      <c r="V406" s="173">
        <f t="shared" si="65"/>
        <v>0</v>
      </c>
      <c r="W406" s="173">
        <f t="shared" si="65"/>
        <v>0</v>
      </c>
      <c r="X406" s="174">
        <f t="shared" si="65"/>
        <v>1410.7881399999999</v>
      </c>
      <c r="Y406" s="137" t="e">
        <f>X406/G400*100</f>
        <v>#DIV/0!</v>
      </c>
      <c r="Z406" s="141">
        <f>Z407</f>
        <v>2500</v>
      </c>
      <c r="AA406" s="115">
        <f t="shared" si="64"/>
        <v>100</v>
      </c>
      <c r="AB406" s="118"/>
    </row>
    <row r="407" spans="1:28" ht="16.5" outlineLevel="6" thickBot="1">
      <c r="A407" s="5" t="s">
        <v>122</v>
      </c>
      <c r="B407" s="18">
        <v>951</v>
      </c>
      <c r="C407" s="6" t="s">
        <v>79</v>
      </c>
      <c r="D407" s="6" t="s">
        <v>334</v>
      </c>
      <c r="E407" s="6" t="s">
        <v>121</v>
      </c>
      <c r="F407" s="6"/>
      <c r="G407" s="134">
        <f>G408</f>
        <v>2500</v>
      </c>
      <c r="H407" s="142">
        <f aca="true" t="shared" si="66" ref="H407:X407">H408</f>
        <v>0</v>
      </c>
      <c r="I407" s="142">
        <f t="shared" si="66"/>
        <v>0</v>
      </c>
      <c r="J407" s="142">
        <f t="shared" si="66"/>
        <v>0</v>
      </c>
      <c r="K407" s="142">
        <f t="shared" si="66"/>
        <v>0</v>
      </c>
      <c r="L407" s="142">
        <f t="shared" si="66"/>
        <v>0</v>
      </c>
      <c r="M407" s="142">
        <f t="shared" si="66"/>
        <v>0</v>
      </c>
      <c r="N407" s="142">
        <f t="shared" si="66"/>
        <v>0</v>
      </c>
      <c r="O407" s="142">
        <f t="shared" si="66"/>
        <v>0</v>
      </c>
      <c r="P407" s="142">
        <f t="shared" si="66"/>
        <v>0</v>
      </c>
      <c r="Q407" s="142">
        <f t="shared" si="66"/>
        <v>0</v>
      </c>
      <c r="R407" s="142">
        <f t="shared" si="66"/>
        <v>0</v>
      </c>
      <c r="S407" s="142">
        <f t="shared" si="66"/>
        <v>0</v>
      </c>
      <c r="T407" s="142">
        <f t="shared" si="66"/>
        <v>0</v>
      </c>
      <c r="U407" s="142">
        <f t="shared" si="66"/>
        <v>0</v>
      </c>
      <c r="V407" s="142">
        <f t="shared" si="66"/>
        <v>0</v>
      </c>
      <c r="W407" s="142">
        <f t="shared" si="66"/>
        <v>0</v>
      </c>
      <c r="X407" s="142">
        <f t="shared" si="66"/>
        <v>1362.07314</v>
      </c>
      <c r="Y407" s="137" t="e">
        <f>X407/G401*100</f>
        <v>#DIV/0!</v>
      </c>
      <c r="Z407" s="134">
        <f>Z408</f>
        <v>2500</v>
      </c>
      <c r="AA407" s="115">
        <f t="shared" si="64"/>
        <v>100</v>
      </c>
      <c r="AB407" s="118"/>
    </row>
    <row r="408" spans="1:28" ht="19.5" customHeight="1" outlineLevel="6" thickBot="1">
      <c r="A408" s="71" t="s">
        <v>211</v>
      </c>
      <c r="B408" s="65">
        <v>951</v>
      </c>
      <c r="C408" s="66" t="s">
        <v>79</v>
      </c>
      <c r="D408" s="66" t="s">
        <v>334</v>
      </c>
      <c r="E408" s="66" t="s">
        <v>89</v>
      </c>
      <c r="F408" s="66"/>
      <c r="G408" s="132">
        <v>2500</v>
      </c>
      <c r="H408" s="144">
        <f aca="true" t="shared" si="67" ref="H408:X408">H409</f>
        <v>0</v>
      </c>
      <c r="I408" s="144">
        <f t="shared" si="67"/>
        <v>0</v>
      </c>
      <c r="J408" s="144">
        <f t="shared" si="67"/>
        <v>0</v>
      </c>
      <c r="K408" s="144">
        <f t="shared" si="67"/>
        <v>0</v>
      </c>
      <c r="L408" s="144">
        <f t="shared" si="67"/>
        <v>0</v>
      </c>
      <c r="M408" s="144">
        <f t="shared" si="67"/>
        <v>0</v>
      </c>
      <c r="N408" s="144">
        <f t="shared" si="67"/>
        <v>0</v>
      </c>
      <c r="O408" s="144">
        <f t="shared" si="67"/>
        <v>0</v>
      </c>
      <c r="P408" s="144">
        <f t="shared" si="67"/>
        <v>0</v>
      </c>
      <c r="Q408" s="144">
        <f t="shared" si="67"/>
        <v>0</v>
      </c>
      <c r="R408" s="144">
        <f t="shared" si="67"/>
        <v>0</v>
      </c>
      <c r="S408" s="144">
        <f t="shared" si="67"/>
        <v>0</v>
      </c>
      <c r="T408" s="144">
        <f t="shared" si="67"/>
        <v>0</v>
      </c>
      <c r="U408" s="144">
        <f t="shared" si="67"/>
        <v>0</v>
      </c>
      <c r="V408" s="144">
        <f t="shared" si="67"/>
        <v>0</v>
      </c>
      <c r="W408" s="144">
        <f t="shared" si="67"/>
        <v>0</v>
      </c>
      <c r="X408" s="144">
        <f t="shared" si="67"/>
        <v>1362.07314</v>
      </c>
      <c r="Y408" s="137">
        <f>X408/G402*100</f>
        <v>53.414632941176464</v>
      </c>
      <c r="Z408" s="132">
        <v>2500</v>
      </c>
      <c r="AA408" s="115">
        <f t="shared" si="64"/>
        <v>100</v>
      </c>
      <c r="AB408" s="118"/>
    </row>
    <row r="409" spans="1:28" ht="16.5" outlineLevel="6" thickBot="1">
      <c r="A409" s="89" t="s">
        <v>70</v>
      </c>
      <c r="B409" s="15">
        <v>951</v>
      </c>
      <c r="C409" s="31" t="s">
        <v>71</v>
      </c>
      <c r="D409" s="31" t="s">
        <v>266</v>
      </c>
      <c r="E409" s="31" t="s">
        <v>5</v>
      </c>
      <c r="F409" s="31"/>
      <c r="G409" s="169">
        <f>G410</f>
        <v>50</v>
      </c>
      <c r="H409" s="146">
        <f aca="true" t="shared" si="68" ref="H409:X409">H411</f>
        <v>0</v>
      </c>
      <c r="I409" s="146">
        <f t="shared" si="68"/>
        <v>0</v>
      </c>
      <c r="J409" s="146">
        <f t="shared" si="68"/>
        <v>0</v>
      </c>
      <c r="K409" s="146">
        <f t="shared" si="68"/>
        <v>0</v>
      </c>
      <c r="L409" s="146">
        <f t="shared" si="68"/>
        <v>0</v>
      </c>
      <c r="M409" s="146">
        <f t="shared" si="68"/>
        <v>0</v>
      </c>
      <c r="N409" s="146">
        <f t="shared" si="68"/>
        <v>0</v>
      </c>
      <c r="O409" s="146">
        <f t="shared" si="68"/>
        <v>0</v>
      </c>
      <c r="P409" s="146">
        <f t="shared" si="68"/>
        <v>0</v>
      </c>
      <c r="Q409" s="146">
        <f t="shared" si="68"/>
        <v>0</v>
      </c>
      <c r="R409" s="146">
        <f t="shared" si="68"/>
        <v>0</v>
      </c>
      <c r="S409" s="146">
        <f t="shared" si="68"/>
        <v>0</v>
      </c>
      <c r="T409" s="146">
        <f t="shared" si="68"/>
        <v>0</v>
      </c>
      <c r="U409" s="146">
        <f t="shared" si="68"/>
        <v>0</v>
      </c>
      <c r="V409" s="146">
        <f t="shared" si="68"/>
        <v>0</v>
      </c>
      <c r="W409" s="146">
        <f t="shared" si="68"/>
        <v>0</v>
      </c>
      <c r="X409" s="146">
        <f t="shared" si="68"/>
        <v>1362.07314</v>
      </c>
      <c r="Y409" s="137">
        <f>X409/G403*100</f>
        <v>54.4829256</v>
      </c>
      <c r="Z409" s="169">
        <f>Z410</f>
        <v>48.18</v>
      </c>
      <c r="AA409" s="115">
        <f t="shared" si="64"/>
        <v>96.36</v>
      </c>
      <c r="AB409" s="118"/>
    </row>
    <row r="410" spans="1:28" ht="32.25" outlineLevel="6" thickBot="1">
      <c r="A410" s="80" t="s">
        <v>137</v>
      </c>
      <c r="B410" s="16">
        <v>951</v>
      </c>
      <c r="C410" s="9" t="s">
        <v>71</v>
      </c>
      <c r="D410" s="9" t="s">
        <v>267</v>
      </c>
      <c r="E410" s="9" t="s">
        <v>5</v>
      </c>
      <c r="F410" s="9"/>
      <c r="G410" s="140">
        <f>G411</f>
        <v>50</v>
      </c>
      <c r="H410" s="138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8"/>
      <c r="Y410" s="137"/>
      <c r="Z410" s="140">
        <f>Z411</f>
        <v>48.18</v>
      </c>
      <c r="AA410" s="115">
        <f t="shared" si="64"/>
        <v>96.36</v>
      </c>
      <c r="AB410" s="118"/>
    </row>
    <row r="411" spans="1:28" ht="32.25" outlineLevel="6" thickBot="1">
      <c r="A411" s="80" t="s">
        <v>138</v>
      </c>
      <c r="B411" s="16">
        <v>951</v>
      </c>
      <c r="C411" s="9" t="s">
        <v>71</v>
      </c>
      <c r="D411" s="9" t="s">
        <v>268</v>
      </c>
      <c r="E411" s="9" t="s">
        <v>5</v>
      </c>
      <c r="F411" s="9"/>
      <c r="G411" s="140">
        <f>G412</f>
        <v>50</v>
      </c>
      <c r="H411" s="189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90"/>
      <c r="X411" s="136">
        <v>1362.07314</v>
      </c>
      <c r="Y411" s="137">
        <f>X411/G405*100</f>
        <v>54.4829256</v>
      </c>
      <c r="Z411" s="140">
        <f>Z412</f>
        <v>48.18</v>
      </c>
      <c r="AA411" s="115">
        <f t="shared" si="64"/>
        <v>96.36</v>
      </c>
      <c r="AB411" s="118"/>
    </row>
    <row r="412" spans="1:28" ht="48" outlineLevel="6" thickBot="1">
      <c r="A412" s="67" t="s">
        <v>183</v>
      </c>
      <c r="B412" s="63">
        <v>951</v>
      </c>
      <c r="C412" s="64" t="s">
        <v>71</v>
      </c>
      <c r="D412" s="64" t="s">
        <v>335</v>
      </c>
      <c r="E412" s="64" t="s">
        <v>5</v>
      </c>
      <c r="F412" s="64"/>
      <c r="G412" s="141">
        <f>G413</f>
        <v>50</v>
      </c>
      <c r="H412" s="142">
        <f aca="true" t="shared" si="69" ref="H412:X414">H413</f>
        <v>0</v>
      </c>
      <c r="I412" s="142">
        <f t="shared" si="69"/>
        <v>0</v>
      </c>
      <c r="J412" s="142">
        <f t="shared" si="69"/>
        <v>0</v>
      </c>
      <c r="K412" s="142">
        <f t="shared" si="69"/>
        <v>0</v>
      </c>
      <c r="L412" s="142">
        <f t="shared" si="69"/>
        <v>0</v>
      </c>
      <c r="M412" s="142">
        <f t="shared" si="69"/>
        <v>0</v>
      </c>
      <c r="N412" s="142">
        <f t="shared" si="69"/>
        <v>0</v>
      </c>
      <c r="O412" s="142">
        <f t="shared" si="69"/>
        <v>0</v>
      </c>
      <c r="P412" s="142">
        <f t="shared" si="69"/>
        <v>0</v>
      </c>
      <c r="Q412" s="142">
        <f t="shared" si="69"/>
        <v>0</v>
      </c>
      <c r="R412" s="142">
        <f t="shared" si="69"/>
        <v>0</v>
      </c>
      <c r="S412" s="142">
        <f t="shared" si="69"/>
        <v>0</v>
      </c>
      <c r="T412" s="142">
        <f t="shared" si="69"/>
        <v>0</v>
      </c>
      <c r="U412" s="142">
        <f t="shared" si="69"/>
        <v>0</v>
      </c>
      <c r="V412" s="142">
        <f t="shared" si="69"/>
        <v>0</v>
      </c>
      <c r="W412" s="142">
        <f t="shared" si="69"/>
        <v>0</v>
      </c>
      <c r="X412" s="143">
        <f t="shared" si="69"/>
        <v>48.715</v>
      </c>
      <c r="Y412" s="137">
        <f>X412/G406*100</f>
        <v>1.9485999999999999</v>
      </c>
      <c r="Z412" s="141">
        <f>Z413</f>
        <v>48.18</v>
      </c>
      <c r="AA412" s="115">
        <f t="shared" si="64"/>
        <v>96.36</v>
      </c>
      <c r="AB412" s="118"/>
    </row>
    <row r="413" spans="1:28" ht="32.25" outlineLevel="6" thickBot="1">
      <c r="A413" s="5" t="s">
        <v>101</v>
      </c>
      <c r="B413" s="18">
        <v>951</v>
      </c>
      <c r="C413" s="6" t="s">
        <v>71</v>
      </c>
      <c r="D413" s="6" t="s">
        <v>335</v>
      </c>
      <c r="E413" s="6" t="s">
        <v>95</v>
      </c>
      <c r="F413" s="6"/>
      <c r="G413" s="134">
        <f>G414</f>
        <v>50</v>
      </c>
      <c r="H413" s="144">
        <f t="shared" si="69"/>
        <v>0</v>
      </c>
      <c r="I413" s="144">
        <f t="shared" si="69"/>
        <v>0</v>
      </c>
      <c r="J413" s="144">
        <f t="shared" si="69"/>
        <v>0</v>
      </c>
      <c r="K413" s="144">
        <f t="shared" si="69"/>
        <v>0</v>
      </c>
      <c r="L413" s="144">
        <f t="shared" si="69"/>
        <v>0</v>
      </c>
      <c r="M413" s="144">
        <f t="shared" si="69"/>
        <v>0</v>
      </c>
      <c r="N413" s="144">
        <f t="shared" si="69"/>
        <v>0</v>
      </c>
      <c r="O413" s="144">
        <f t="shared" si="69"/>
        <v>0</v>
      </c>
      <c r="P413" s="144">
        <f t="shared" si="69"/>
        <v>0</v>
      </c>
      <c r="Q413" s="144">
        <f t="shared" si="69"/>
        <v>0</v>
      </c>
      <c r="R413" s="144">
        <f t="shared" si="69"/>
        <v>0</v>
      </c>
      <c r="S413" s="144">
        <f t="shared" si="69"/>
        <v>0</v>
      </c>
      <c r="T413" s="144">
        <f t="shared" si="69"/>
        <v>0</v>
      </c>
      <c r="U413" s="144">
        <f t="shared" si="69"/>
        <v>0</v>
      </c>
      <c r="V413" s="144">
        <f t="shared" si="69"/>
        <v>0</v>
      </c>
      <c r="W413" s="144">
        <f t="shared" si="69"/>
        <v>0</v>
      </c>
      <c r="X413" s="145">
        <f>X414</f>
        <v>48.715</v>
      </c>
      <c r="Y413" s="137">
        <f>X413/G407*100</f>
        <v>1.9485999999999999</v>
      </c>
      <c r="Z413" s="134">
        <f>Z414</f>
        <v>48.18</v>
      </c>
      <c r="AA413" s="115">
        <f t="shared" si="64"/>
        <v>96.36</v>
      </c>
      <c r="AB413" s="118"/>
    </row>
    <row r="414" spans="1:28" ht="32.25" outlineLevel="6" thickBot="1">
      <c r="A414" s="61" t="s">
        <v>103</v>
      </c>
      <c r="B414" s="65">
        <v>951</v>
      </c>
      <c r="C414" s="66" t="s">
        <v>71</v>
      </c>
      <c r="D414" s="66" t="s">
        <v>335</v>
      </c>
      <c r="E414" s="66" t="s">
        <v>97</v>
      </c>
      <c r="F414" s="66"/>
      <c r="G414" s="132">
        <v>50</v>
      </c>
      <c r="H414" s="146">
        <f t="shared" si="69"/>
        <v>0</v>
      </c>
      <c r="I414" s="146">
        <f t="shared" si="69"/>
        <v>0</v>
      </c>
      <c r="J414" s="146">
        <f t="shared" si="69"/>
        <v>0</v>
      </c>
      <c r="K414" s="146">
        <f t="shared" si="69"/>
        <v>0</v>
      </c>
      <c r="L414" s="146">
        <f t="shared" si="69"/>
        <v>0</v>
      </c>
      <c r="M414" s="146">
        <f t="shared" si="69"/>
        <v>0</v>
      </c>
      <c r="N414" s="146">
        <f t="shared" si="69"/>
        <v>0</v>
      </c>
      <c r="O414" s="146">
        <f t="shared" si="69"/>
        <v>0</v>
      </c>
      <c r="P414" s="146">
        <f t="shared" si="69"/>
        <v>0</v>
      </c>
      <c r="Q414" s="146">
        <f t="shared" si="69"/>
        <v>0</v>
      </c>
      <c r="R414" s="146">
        <f t="shared" si="69"/>
        <v>0</v>
      </c>
      <c r="S414" s="146">
        <f t="shared" si="69"/>
        <v>0</v>
      </c>
      <c r="T414" s="146">
        <f t="shared" si="69"/>
        <v>0</v>
      </c>
      <c r="U414" s="146">
        <f t="shared" si="69"/>
        <v>0</v>
      </c>
      <c r="V414" s="146">
        <f t="shared" si="69"/>
        <v>0</v>
      </c>
      <c r="W414" s="146">
        <f t="shared" si="69"/>
        <v>0</v>
      </c>
      <c r="X414" s="147">
        <f>X415</f>
        <v>48.715</v>
      </c>
      <c r="Y414" s="137">
        <f>X414/G408*100</f>
        <v>1.9485999999999999</v>
      </c>
      <c r="Z414" s="132">
        <v>48.18</v>
      </c>
      <c r="AA414" s="115">
        <f t="shared" si="64"/>
        <v>96.36</v>
      </c>
      <c r="AB414" s="118"/>
    </row>
    <row r="415" spans="1:28" ht="32.25" outlineLevel="6" thickBot="1">
      <c r="A415" s="77" t="s">
        <v>78</v>
      </c>
      <c r="B415" s="15">
        <v>951</v>
      </c>
      <c r="C415" s="13" t="s">
        <v>65</v>
      </c>
      <c r="D415" s="13" t="s">
        <v>266</v>
      </c>
      <c r="E415" s="13" t="s">
        <v>5</v>
      </c>
      <c r="F415" s="13"/>
      <c r="G415" s="172">
        <f>G416</f>
        <v>100</v>
      </c>
      <c r="H415" s="189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90"/>
      <c r="X415" s="136">
        <v>48.715</v>
      </c>
      <c r="Y415" s="137">
        <f>X415/G409*100</f>
        <v>97.43</v>
      </c>
      <c r="Z415" s="172">
        <f>Z416</f>
        <v>2.866</v>
      </c>
      <c r="AA415" s="115">
        <f t="shared" si="64"/>
        <v>2.866</v>
      </c>
      <c r="AB415" s="118"/>
    </row>
    <row r="416" spans="1:28" ht="16.5" outlineLevel="6" thickBot="1">
      <c r="A416" s="8" t="s">
        <v>184</v>
      </c>
      <c r="B416" s="16">
        <v>951</v>
      </c>
      <c r="C416" s="9" t="s">
        <v>66</v>
      </c>
      <c r="D416" s="9" t="s">
        <v>266</v>
      </c>
      <c r="E416" s="9" t="s">
        <v>5</v>
      </c>
      <c r="F416" s="9"/>
      <c r="G416" s="140">
        <f>G417</f>
        <v>100</v>
      </c>
      <c r="H416" s="191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39"/>
      <c r="Y416" s="137"/>
      <c r="Z416" s="140">
        <f>Z417</f>
        <v>2.866</v>
      </c>
      <c r="AA416" s="115">
        <f t="shared" si="64"/>
        <v>2.866</v>
      </c>
      <c r="AB416" s="118"/>
    </row>
    <row r="417" spans="1:28" ht="32.25" outlineLevel="6" thickBot="1">
      <c r="A417" s="80" t="s">
        <v>137</v>
      </c>
      <c r="B417" s="16">
        <v>951</v>
      </c>
      <c r="C417" s="9" t="s">
        <v>66</v>
      </c>
      <c r="D417" s="9" t="s">
        <v>267</v>
      </c>
      <c r="E417" s="9" t="s">
        <v>5</v>
      </c>
      <c r="F417" s="9"/>
      <c r="G417" s="140">
        <f>G418</f>
        <v>100</v>
      </c>
      <c r="H417" s="173">
        <f aca="true" t="shared" si="70" ref="H417:X420">H418</f>
        <v>0</v>
      </c>
      <c r="I417" s="173">
        <f t="shared" si="70"/>
        <v>0</v>
      </c>
      <c r="J417" s="173">
        <f t="shared" si="70"/>
        <v>0</v>
      </c>
      <c r="K417" s="173">
        <f t="shared" si="70"/>
        <v>0</v>
      </c>
      <c r="L417" s="173">
        <f t="shared" si="70"/>
        <v>0</v>
      </c>
      <c r="M417" s="173">
        <f t="shared" si="70"/>
        <v>0</v>
      </c>
      <c r="N417" s="173">
        <f t="shared" si="70"/>
        <v>0</v>
      </c>
      <c r="O417" s="173">
        <f t="shared" si="70"/>
        <v>0</v>
      </c>
      <c r="P417" s="173">
        <f t="shared" si="70"/>
        <v>0</v>
      </c>
      <c r="Q417" s="173">
        <f t="shared" si="70"/>
        <v>0</v>
      </c>
      <c r="R417" s="173">
        <f t="shared" si="70"/>
        <v>0</v>
      </c>
      <c r="S417" s="173">
        <f t="shared" si="70"/>
        <v>0</v>
      </c>
      <c r="T417" s="173">
        <f t="shared" si="70"/>
        <v>0</v>
      </c>
      <c r="U417" s="173">
        <f t="shared" si="70"/>
        <v>0</v>
      </c>
      <c r="V417" s="173">
        <f t="shared" si="70"/>
        <v>0</v>
      </c>
      <c r="W417" s="173">
        <f t="shared" si="70"/>
        <v>0</v>
      </c>
      <c r="X417" s="174">
        <f t="shared" si="70"/>
        <v>0</v>
      </c>
      <c r="Y417" s="137">
        <f aca="true" t="shared" si="71" ref="Y417:Y425">X417/G411*100</f>
        <v>0</v>
      </c>
      <c r="Z417" s="140">
        <f>Z418</f>
        <v>2.866</v>
      </c>
      <c r="AA417" s="115">
        <f t="shared" si="64"/>
        <v>2.866</v>
      </c>
      <c r="AB417" s="118"/>
    </row>
    <row r="418" spans="1:28" ht="32.25" outlineLevel="6" thickBot="1">
      <c r="A418" s="80" t="s">
        <v>138</v>
      </c>
      <c r="B418" s="16">
        <v>951</v>
      </c>
      <c r="C418" s="9" t="s">
        <v>66</v>
      </c>
      <c r="D418" s="9" t="s">
        <v>268</v>
      </c>
      <c r="E418" s="9" t="s">
        <v>5</v>
      </c>
      <c r="F418" s="9"/>
      <c r="G418" s="140">
        <f>G419</f>
        <v>100</v>
      </c>
      <c r="H418" s="142">
        <f t="shared" si="70"/>
        <v>0</v>
      </c>
      <c r="I418" s="142">
        <f t="shared" si="70"/>
        <v>0</v>
      </c>
      <c r="J418" s="142">
        <f t="shared" si="70"/>
        <v>0</v>
      </c>
      <c r="K418" s="142">
        <f t="shared" si="70"/>
        <v>0</v>
      </c>
      <c r="L418" s="142">
        <f t="shared" si="70"/>
        <v>0</v>
      </c>
      <c r="M418" s="142">
        <f t="shared" si="70"/>
        <v>0</v>
      </c>
      <c r="N418" s="142">
        <f t="shared" si="70"/>
        <v>0</v>
      </c>
      <c r="O418" s="142">
        <f t="shared" si="70"/>
        <v>0</v>
      </c>
      <c r="P418" s="142">
        <f t="shared" si="70"/>
        <v>0</v>
      </c>
      <c r="Q418" s="142">
        <f t="shared" si="70"/>
        <v>0</v>
      </c>
      <c r="R418" s="142">
        <f t="shared" si="70"/>
        <v>0</v>
      </c>
      <c r="S418" s="142">
        <f t="shared" si="70"/>
        <v>0</v>
      </c>
      <c r="T418" s="142">
        <f t="shared" si="70"/>
        <v>0</v>
      </c>
      <c r="U418" s="142">
        <f t="shared" si="70"/>
        <v>0</v>
      </c>
      <c r="V418" s="142">
        <f t="shared" si="70"/>
        <v>0</v>
      </c>
      <c r="W418" s="142">
        <f t="shared" si="70"/>
        <v>0</v>
      </c>
      <c r="X418" s="143">
        <f t="shared" si="70"/>
        <v>0</v>
      </c>
      <c r="Y418" s="137">
        <f t="shared" si="71"/>
        <v>0</v>
      </c>
      <c r="Z418" s="140">
        <f>Z419</f>
        <v>2.866</v>
      </c>
      <c r="AA418" s="115">
        <f t="shared" si="64"/>
        <v>2.866</v>
      </c>
      <c r="AB418" s="118"/>
    </row>
    <row r="419" spans="1:28" ht="32.25" outlineLevel="6" thickBot="1">
      <c r="A419" s="67" t="s">
        <v>185</v>
      </c>
      <c r="B419" s="63">
        <v>951</v>
      </c>
      <c r="C419" s="64" t="s">
        <v>66</v>
      </c>
      <c r="D419" s="64" t="s">
        <v>336</v>
      </c>
      <c r="E419" s="64" t="s">
        <v>5</v>
      </c>
      <c r="F419" s="64"/>
      <c r="G419" s="141">
        <f>G420</f>
        <v>100</v>
      </c>
      <c r="H419" s="144">
        <f t="shared" si="70"/>
        <v>0</v>
      </c>
      <c r="I419" s="144">
        <f t="shared" si="70"/>
        <v>0</v>
      </c>
      <c r="J419" s="144">
        <f t="shared" si="70"/>
        <v>0</v>
      </c>
      <c r="K419" s="144">
        <f t="shared" si="70"/>
        <v>0</v>
      </c>
      <c r="L419" s="144">
        <f t="shared" si="70"/>
        <v>0</v>
      </c>
      <c r="M419" s="144">
        <f t="shared" si="70"/>
        <v>0</v>
      </c>
      <c r="N419" s="144">
        <f t="shared" si="70"/>
        <v>0</v>
      </c>
      <c r="O419" s="144">
        <f t="shared" si="70"/>
        <v>0</v>
      </c>
      <c r="P419" s="144">
        <f t="shared" si="70"/>
        <v>0</v>
      </c>
      <c r="Q419" s="144">
        <f t="shared" si="70"/>
        <v>0</v>
      </c>
      <c r="R419" s="144">
        <f t="shared" si="70"/>
        <v>0</v>
      </c>
      <c r="S419" s="144">
        <f t="shared" si="70"/>
        <v>0</v>
      </c>
      <c r="T419" s="144">
        <f t="shared" si="70"/>
        <v>0</v>
      </c>
      <c r="U419" s="144">
        <f t="shared" si="70"/>
        <v>0</v>
      </c>
      <c r="V419" s="144">
        <f t="shared" si="70"/>
        <v>0</v>
      </c>
      <c r="W419" s="144">
        <f t="shared" si="70"/>
        <v>0</v>
      </c>
      <c r="X419" s="145">
        <f t="shared" si="70"/>
        <v>0</v>
      </c>
      <c r="Y419" s="137">
        <f t="shared" si="71"/>
        <v>0</v>
      </c>
      <c r="Z419" s="141">
        <f>Z420</f>
        <v>2.866</v>
      </c>
      <c r="AA419" s="115">
        <f t="shared" si="64"/>
        <v>2.866</v>
      </c>
      <c r="AB419" s="118"/>
    </row>
    <row r="420" spans="1:28" ht="16.5" outlineLevel="6" thickBot="1">
      <c r="A420" s="111" t="s">
        <v>130</v>
      </c>
      <c r="B420" s="117">
        <v>951</v>
      </c>
      <c r="C420" s="112" t="s">
        <v>66</v>
      </c>
      <c r="D420" s="112" t="s">
        <v>336</v>
      </c>
      <c r="E420" s="112" t="s">
        <v>229</v>
      </c>
      <c r="F420" s="112"/>
      <c r="G420" s="148">
        <v>100</v>
      </c>
      <c r="H420" s="152">
        <f t="shared" si="70"/>
        <v>0</v>
      </c>
      <c r="I420" s="152">
        <f t="shared" si="70"/>
        <v>0</v>
      </c>
      <c r="J420" s="152">
        <f t="shared" si="70"/>
        <v>0</v>
      </c>
      <c r="K420" s="152">
        <f t="shared" si="70"/>
        <v>0</v>
      </c>
      <c r="L420" s="152">
        <f t="shared" si="70"/>
        <v>0</v>
      </c>
      <c r="M420" s="152">
        <f t="shared" si="70"/>
        <v>0</v>
      </c>
      <c r="N420" s="152">
        <f t="shared" si="70"/>
        <v>0</v>
      </c>
      <c r="O420" s="152">
        <f t="shared" si="70"/>
        <v>0</v>
      </c>
      <c r="P420" s="152">
        <f t="shared" si="70"/>
        <v>0</v>
      </c>
      <c r="Q420" s="152">
        <f t="shared" si="70"/>
        <v>0</v>
      </c>
      <c r="R420" s="152">
        <f t="shared" si="70"/>
        <v>0</v>
      </c>
      <c r="S420" s="152">
        <f t="shared" si="70"/>
        <v>0</v>
      </c>
      <c r="T420" s="152">
        <f t="shared" si="70"/>
        <v>0</v>
      </c>
      <c r="U420" s="152">
        <f t="shared" si="70"/>
        <v>0</v>
      </c>
      <c r="V420" s="152">
        <f t="shared" si="70"/>
        <v>0</v>
      </c>
      <c r="W420" s="152">
        <f t="shared" si="70"/>
        <v>0</v>
      </c>
      <c r="X420" s="192">
        <f t="shared" si="70"/>
        <v>0</v>
      </c>
      <c r="Y420" s="151">
        <f t="shared" si="71"/>
        <v>0</v>
      </c>
      <c r="Z420" s="148">
        <v>2.866</v>
      </c>
      <c r="AA420" s="115">
        <f t="shared" si="64"/>
        <v>2.866</v>
      </c>
      <c r="AB420" s="118"/>
    </row>
    <row r="421" spans="1:28" ht="63.75" outlineLevel="6" thickBot="1">
      <c r="A421" s="77" t="s">
        <v>73</v>
      </c>
      <c r="B421" s="15">
        <v>951</v>
      </c>
      <c r="C421" s="13" t="s">
        <v>74</v>
      </c>
      <c r="D421" s="13" t="s">
        <v>266</v>
      </c>
      <c r="E421" s="13" t="s">
        <v>5</v>
      </c>
      <c r="F421" s="13"/>
      <c r="G421" s="172">
        <f aca="true" t="shared" si="72" ref="G421:G426">G422</f>
        <v>20294</v>
      </c>
      <c r="H421" s="189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90"/>
      <c r="X421" s="136">
        <v>0</v>
      </c>
      <c r="Y421" s="137">
        <f t="shared" si="71"/>
        <v>0</v>
      </c>
      <c r="Z421" s="172">
        <f aca="true" t="shared" si="73" ref="Z421:Z426">Z422</f>
        <v>20294</v>
      </c>
      <c r="AA421" s="115">
        <f t="shared" si="64"/>
        <v>100</v>
      </c>
      <c r="AB421" s="118"/>
    </row>
    <row r="422" spans="1:28" ht="48" outlineLevel="6" thickBot="1">
      <c r="A422" s="80" t="s">
        <v>76</v>
      </c>
      <c r="B422" s="16">
        <v>951</v>
      </c>
      <c r="C422" s="9" t="s">
        <v>75</v>
      </c>
      <c r="D422" s="9" t="s">
        <v>266</v>
      </c>
      <c r="E422" s="9" t="s">
        <v>5</v>
      </c>
      <c r="F422" s="9"/>
      <c r="G422" s="140">
        <f t="shared" si="72"/>
        <v>20294</v>
      </c>
      <c r="H422" s="173" t="e">
        <f aca="true" t="shared" si="74" ref="H422:X424">H423</f>
        <v>#REF!</v>
      </c>
      <c r="I422" s="173" t="e">
        <f t="shared" si="74"/>
        <v>#REF!</v>
      </c>
      <c r="J422" s="173" t="e">
        <f t="shared" si="74"/>
        <v>#REF!</v>
      </c>
      <c r="K422" s="173" t="e">
        <f t="shared" si="74"/>
        <v>#REF!</v>
      </c>
      <c r="L422" s="173" t="e">
        <f t="shared" si="74"/>
        <v>#REF!</v>
      </c>
      <c r="M422" s="173" t="e">
        <f t="shared" si="74"/>
        <v>#REF!</v>
      </c>
      <c r="N422" s="173" t="e">
        <f t="shared" si="74"/>
        <v>#REF!</v>
      </c>
      <c r="O422" s="173" t="e">
        <f t="shared" si="74"/>
        <v>#REF!</v>
      </c>
      <c r="P422" s="173" t="e">
        <f t="shared" si="74"/>
        <v>#REF!</v>
      </c>
      <c r="Q422" s="173" t="e">
        <f t="shared" si="74"/>
        <v>#REF!</v>
      </c>
      <c r="R422" s="173" t="e">
        <f t="shared" si="74"/>
        <v>#REF!</v>
      </c>
      <c r="S422" s="173" t="e">
        <f t="shared" si="74"/>
        <v>#REF!</v>
      </c>
      <c r="T422" s="173" t="e">
        <f t="shared" si="74"/>
        <v>#REF!</v>
      </c>
      <c r="U422" s="173" t="e">
        <f t="shared" si="74"/>
        <v>#REF!</v>
      </c>
      <c r="V422" s="173" t="e">
        <f t="shared" si="74"/>
        <v>#REF!</v>
      </c>
      <c r="W422" s="173" t="e">
        <f t="shared" si="74"/>
        <v>#REF!</v>
      </c>
      <c r="X422" s="174" t="e">
        <f t="shared" si="74"/>
        <v>#REF!</v>
      </c>
      <c r="Y422" s="137" t="e">
        <f t="shared" si="71"/>
        <v>#REF!</v>
      </c>
      <c r="Z422" s="140">
        <f t="shared" si="73"/>
        <v>20294</v>
      </c>
      <c r="AA422" s="115">
        <f t="shared" si="64"/>
        <v>100</v>
      </c>
      <c r="AB422" s="118"/>
    </row>
    <row r="423" spans="1:28" ht="32.25" outlineLevel="6" thickBot="1">
      <c r="A423" s="80" t="s">
        <v>137</v>
      </c>
      <c r="B423" s="16">
        <v>951</v>
      </c>
      <c r="C423" s="9" t="s">
        <v>75</v>
      </c>
      <c r="D423" s="9" t="s">
        <v>267</v>
      </c>
      <c r="E423" s="9" t="s">
        <v>5</v>
      </c>
      <c r="F423" s="9"/>
      <c r="G423" s="140">
        <f t="shared" si="72"/>
        <v>20294</v>
      </c>
      <c r="H423" s="142" t="e">
        <f t="shared" si="74"/>
        <v>#REF!</v>
      </c>
      <c r="I423" s="142" t="e">
        <f t="shared" si="74"/>
        <v>#REF!</v>
      </c>
      <c r="J423" s="142" t="e">
        <f t="shared" si="74"/>
        <v>#REF!</v>
      </c>
      <c r="K423" s="142" t="e">
        <f t="shared" si="74"/>
        <v>#REF!</v>
      </c>
      <c r="L423" s="142" t="e">
        <f t="shared" si="74"/>
        <v>#REF!</v>
      </c>
      <c r="M423" s="142" t="e">
        <f t="shared" si="74"/>
        <v>#REF!</v>
      </c>
      <c r="N423" s="142" t="e">
        <f t="shared" si="74"/>
        <v>#REF!</v>
      </c>
      <c r="O423" s="142" t="e">
        <f t="shared" si="74"/>
        <v>#REF!</v>
      </c>
      <c r="P423" s="142" t="e">
        <f t="shared" si="74"/>
        <v>#REF!</v>
      </c>
      <c r="Q423" s="142" t="e">
        <f t="shared" si="74"/>
        <v>#REF!</v>
      </c>
      <c r="R423" s="142" t="e">
        <f t="shared" si="74"/>
        <v>#REF!</v>
      </c>
      <c r="S423" s="142" t="e">
        <f t="shared" si="74"/>
        <v>#REF!</v>
      </c>
      <c r="T423" s="142" t="e">
        <f t="shared" si="74"/>
        <v>#REF!</v>
      </c>
      <c r="U423" s="142" t="e">
        <f t="shared" si="74"/>
        <v>#REF!</v>
      </c>
      <c r="V423" s="142" t="e">
        <f t="shared" si="74"/>
        <v>#REF!</v>
      </c>
      <c r="W423" s="142" t="e">
        <f t="shared" si="74"/>
        <v>#REF!</v>
      </c>
      <c r="X423" s="143" t="e">
        <f t="shared" si="74"/>
        <v>#REF!</v>
      </c>
      <c r="Y423" s="137" t="e">
        <f t="shared" si="71"/>
        <v>#REF!</v>
      </c>
      <c r="Z423" s="140">
        <f t="shared" si="73"/>
        <v>20294</v>
      </c>
      <c r="AA423" s="115">
        <f t="shared" si="64"/>
        <v>100</v>
      </c>
      <c r="AB423" s="118"/>
    </row>
    <row r="424" spans="1:28" ht="32.25" outlineLevel="6" thickBot="1">
      <c r="A424" s="80" t="s">
        <v>138</v>
      </c>
      <c r="B424" s="16">
        <v>951</v>
      </c>
      <c r="C424" s="9" t="s">
        <v>75</v>
      </c>
      <c r="D424" s="9" t="s">
        <v>268</v>
      </c>
      <c r="E424" s="9" t="s">
        <v>5</v>
      </c>
      <c r="F424" s="9"/>
      <c r="G424" s="140">
        <f t="shared" si="72"/>
        <v>20294</v>
      </c>
      <c r="H424" s="142" t="e">
        <f t="shared" si="74"/>
        <v>#REF!</v>
      </c>
      <c r="I424" s="142" t="e">
        <f t="shared" si="74"/>
        <v>#REF!</v>
      </c>
      <c r="J424" s="142" t="e">
        <f t="shared" si="74"/>
        <v>#REF!</v>
      </c>
      <c r="K424" s="142" t="e">
        <f t="shared" si="74"/>
        <v>#REF!</v>
      </c>
      <c r="L424" s="142" t="e">
        <f t="shared" si="74"/>
        <v>#REF!</v>
      </c>
      <c r="M424" s="142" t="e">
        <f t="shared" si="74"/>
        <v>#REF!</v>
      </c>
      <c r="N424" s="142" t="e">
        <f t="shared" si="74"/>
        <v>#REF!</v>
      </c>
      <c r="O424" s="142" t="e">
        <f t="shared" si="74"/>
        <v>#REF!</v>
      </c>
      <c r="P424" s="142" t="e">
        <f t="shared" si="74"/>
        <v>#REF!</v>
      </c>
      <c r="Q424" s="142" t="e">
        <f t="shared" si="74"/>
        <v>#REF!</v>
      </c>
      <c r="R424" s="142" t="e">
        <f t="shared" si="74"/>
        <v>#REF!</v>
      </c>
      <c r="S424" s="142" t="e">
        <f t="shared" si="74"/>
        <v>#REF!</v>
      </c>
      <c r="T424" s="142" t="e">
        <f t="shared" si="74"/>
        <v>#REF!</v>
      </c>
      <c r="U424" s="142" t="e">
        <f t="shared" si="74"/>
        <v>#REF!</v>
      </c>
      <c r="V424" s="142" t="e">
        <f t="shared" si="74"/>
        <v>#REF!</v>
      </c>
      <c r="W424" s="142" t="e">
        <f t="shared" si="74"/>
        <v>#REF!</v>
      </c>
      <c r="X424" s="143" t="e">
        <f t="shared" si="74"/>
        <v>#REF!</v>
      </c>
      <c r="Y424" s="137" t="e">
        <f t="shared" si="71"/>
        <v>#REF!</v>
      </c>
      <c r="Z424" s="140">
        <f t="shared" si="73"/>
        <v>20294</v>
      </c>
      <c r="AA424" s="115">
        <f t="shared" si="64"/>
        <v>100</v>
      </c>
      <c r="AB424" s="118"/>
    </row>
    <row r="425" spans="1:28" ht="48" outlineLevel="6" thickBot="1">
      <c r="A425" s="5" t="s">
        <v>186</v>
      </c>
      <c r="B425" s="18">
        <v>951</v>
      </c>
      <c r="C425" s="6" t="s">
        <v>75</v>
      </c>
      <c r="D425" s="6" t="s">
        <v>337</v>
      </c>
      <c r="E425" s="6" t="s">
        <v>5</v>
      </c>
      <c r="F425" s="6"/>
      <c r="G425" s="134">
        <f t="shared" si="72"/>
        <v>20294</v>
      </c>
      <c r="H425" s="146" t="e">
        <f>#REF!</f>
        <v>#REF!</v>
      </c>
      <c r="I425" s="146" t="e">
        <f>#REF!</f>
        <v>#REF!</v>
      </c>
      <c r="J425" s="146" t="e">
        <f>#REF!</f>
        <v>#REF!</v>
      </c>
      <c r="K425" s="146" t="e">
        <f>#REF!</f>
        <v>#REF!</v>
      </c>
      <c r="L425" s="146" t="e">
        <f>#REF!</f>
        <v>#REF!</v>
      </c>
      <c r="M425" s="146" t="e">
        <f>#REF!</f>
        <v>#REF!</v>
      </c>
      <c r="N425" s="146" t="e">
        <f>#REF!</f>
        <v>#REF!</v>
      </c>
      <c r="O425" s="146" t="e">
        <f>#REF!</f>
        <v>#REF!</v>
      </c>
      <c r="P425" s="146" t="e">
        <f>#REF!</f>
        <v>#REF!</v>
      </c>
      <c r="Q425" s="146" t="e">
        <f>#REF!</f>
        <v>#REF!</v>
      </c>
      <c r="R425" s="146" t="e">
        <f>#REF!</f>
        <v>#REF!</v>
      </c>
      <c r="S425" s="146" t="e">
        <f>#REF!</f>
        <v>#REF!</v>
      </c>
      <c r="T425" s="146" t="e">
        <f>#REF!</f>
        <v>#REF!</v>
      </c>
      <c r="U425" s="146" t="e">
        <f>#REF!</f>
        <v>#REF!</v>
      </c>
      <c r="V425" s="146" t="e">
        <f>#REF!</f>
        <v>#REF!</v>
      </c>
      <c r="W425" s="146" t="e">
        <f>#REF!</f>
        <v>#REF!</v>
      </c>
      <c r="X425" s="147" t="e">
        <f>#REF!</f>
        <v>#REF!</v>
      </c>
      <c r="Y425" s="137" t="e">
        <f t="shared" si="71"/>
        <v>#REF!</v>
      </c>
      <c r="Z425" s="134">
        <f t="shared" si="73"/>
        <v>20294</v>
      </c>
      <c r="AA425" s="115">
        <f t="shared" si="64"/>
        <v>100</v>
      </c>
      <c r="AB425" s="118"/>
    </row>
    <row r="426" spans="1:28" ht="16.5" outlineLevel="6" thickBot="1">
      <c r="A426" s="5" t="s">
        <v>133</v>
      </c>
      <c r="B426" s="18">
        <v>951</v>
      </c>
      <c r="C426" s="6" t="s">
        <v>75</v>
      </c>
      <c r="D426" s="6" t="s">
        <v>337</v>
      </c>
      <c r="E426" s="6" t="s">
        <v>131</v>
      </c>
      <c r="F426" s="6"/>
      <c r="G426" s="134">
        <f t="shared" si="72"/>
        <v>20294</v>
      </c>
      <c r="H426" s="138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70"/>
      <c r="Y426" s="137"/>
      <c r="Z426" s="134">
        <f t="shared" si="73"/>
        <v>20294</v>
      </c>
      <c r="AA426" s="115">
        <f t="shared" si="64"/>
        <v>100</v>
      </c>
      <c r="AB426" s="118"/>
    </row>
    <row r="427" spans="1:28" ht="16.5" outlineLevel="6" thickBot="1">
      <c r="A427" s="61" t="s">
        <v>134</v>
      </c>
      <c r="B427" s="65">
        <v>951</v>
      </c>
      <c r="C427" s="66" t="s">
        <v>75</v>
      </c>
      <c r="D427" s="66" t="s">
        <v>337</v>
      </c>
      <c r="E427" s="66" t="s">
        <v>132</v>
      </c>
      <c r="F427" s="66"/>
      <c r="G427" s="132">
        <v>20294</v>
      </c>
      <c r="H427" s="138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70"/>
      <c r="Y427" s="137"/>
      <c r="Z427" s="132">
        <v>20294</v>
      </c>
      <c r="AA427" s="115">
        <f t="shared" si="64"/>
        <v>100</v>
      </c>
      <c r="AB427" s="118"/>
    </row>
    <row r="428" spans="1:28" ht="16.5" outlineLevel="6" thickBot="1">
      <c r="A428" s="39"/>
      <c r="B428" s="40"/>
      <c r="C428" s="40"/>
      <c r="D428" s="40"/>
      <c r="E428" s="40"/>
      <c r="F428" s="40"/>
      <c r="G428" s="193"/>
      <c r="H428" s="138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70"/>
      <c r="Y428" s="137"/>
      <c r="Z428" s="193"/>
      <c r="AA428" s="115"/>
      <c r="AB428" s="118"/>
    </row>
    <row r="429" spans="1:28" ht="43.5" outlineLevel="6" thickBot="1">
      <c r="A429" s="74" t="s">
        <v>63</v>
      </c>
      <c r="B429" s="75" t="s">
        <v>62</v>
      </c>
      <c r="C429" s="75" t="s">
        <v>61</v>
      </c>
      <c r="D429" s="75" t="s">
        <v>266</v>
      </c>
      <c r="E429" s="75" t="s">
        <v>5</v>
      </c>
      <c r="F429" s="76"/>
      <c r="G429" s="194">
        <f>G430+G560</f>
        <v>455374.63327999995</v>
      </c>
      <c r="H429" s="138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70"/>
      <c r="Y429" s="137"/>
      <c r="Z429" s="194">
        <f>Z430+Z560</f>
        <v>451323.60099999997</v>
      </c>
      <c r="AA429" s="115">
        <f t="shared" si="64"/>
        <v>99.11039570851345</v>
      </c>
      <c r="AB429" s="118"/>
    </row>
    <row r="430" spans="1:28" ht="19.5" outlineLevel="6" thickBot="1">
      <c r="A430" s="77" t="s">
        <v>47</v>
      </c>
      <c r="B430" s="15">
        <v>953</v>
      </c>
      <c r="C430" s="13" t="s">
        <v>46</v>
      </c>
      <c r="D430" s="13" t="s">
        <v>266</v>
      </c>
      <c r="E430" s="13" t="s">
        <v>5</v>
      </c>
      <c r="F430" s="13"/>
      <c r="G430" s="172">
        <f>G431+G465+G511+G524+G541</f>
        <v>451412.63327999995</v>
      </c>
      <c r="H430" s="138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70"/>
      <c r="Y430" s="137"/>
      <c r="Z430" s="172">
        <f>Z431+Z465+Z511+Z524+Z541</f>
        <v>447361.60099999997</v>
      </c>
      <c r="AA430" s="115">
        <f t="shared" si="64"/>
        <v>99.10258774758587</v>
      </c>
      <c r="AB430" s="118"/>
    </row>
    <row r="431" spans="1:28" ht="19.5" outlineLevel="6" thickBot="1">
      <c r="A431" s="77" t="s">
        <v>135</v>
      </c>
      <c r="B431" s="15">
        <v>953</v>
      </c>
      <c r="C431" s="13" t="s">
        <v>18</v>
      </c>
      <c r="D431" s="13" t="s">
        <v>266</v>
      </c>
      <c r="E431" s="13" t="s">
        <v>5</v>
      </c>
      <c r="F431" s="13"/>
      <c r="G431" s="172">
        <f>G436+G432</f>
        <v>102035.79328000001</v>
      </c>
      <c r="H431" s="138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70"/>
      <c r="Y431" s="137"/>
      <c r="Z431" s="172">
        <f>Z436+Z432</f>
        <v>101969.474</v>
      </c>
      <c r="AA431" s="115">
        <f t="shared" si="64"/>
        <v>99.93500390611163</v>
      </c>
      <c r="AB431" s="118"/>
    </row>
    <row r="432" spans="1:28" ht="32.25" outlineLevel="6" thickBot="1">
      <c r="A432" s="80" t="s">
        <v>137</v>
      </c>
      <c r="B432" s="16">
        <v>953</v>
      </c>
      <c r="C432" s="9" t="s">
        <v>18</v>
      </c>
      <c r="D432" s="9" t="s">
        <v>267</v>
      </c>
      <c r="E432" s="9" t="s">
        <v>5</v>
      </c>
      <c r="F432" s="9"/>
      <c r="G432" s="140">
        <f>G433</f>
        <v>0</v>
      </c>
      <c r="H432" s="138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70"/>
      <c r="Y432" s="137"/>
      <c r="Z432" s="140">
        <f>Z433</f>
        <v>0</v>
      </c>
      <c r="AA432" s="115">
        <v>0</v>
      </c>
      <c r="AB432" s="118"/>
    </row>
    <row r="433" spans="1:28" ht="18.75" customHeight="1" outlineLevel="6" thickBot="1">
      <c r="A433" s="80" t="s">
        <v>138</v>
      </c>
      <c r="B433" s="16">
        <v>953</v>
      </c>
      <c r="C433" s="9" t="s">
        <v>18</v>
      </c>
      <c r="D433" s="9" t="s">
        <v>268</v>
      </c>
      <c r="E433" s="9" t="s">
        <v>5</v>
      </c>
      <c r="F433" s="9"/>
      <c r="G433" s="140">
        <f>G434</f>
        <v>0</v>
      </c>
      <c r="H433" s="138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70"/>
      <c r="Y433" s="137"/>
      <c r="Z433" s="140">
        <f>Z434</f>
        <v>0</v>
      </c>
      <c r="AA433" s="115">
        <v>0</v>
      </c>
      <c r="AB433" s="118"/>
    </row>
    <row r="434" spans="1:28" ht="16.5" outlineLevel="6" thickBot="1">
      <c r="A434" s="67" t="s">
        <v>143</v>
      </c>
      <c r="B434" s="63">
        <v>953</v>
      </c>
      <c r="C434" s="64" t="s">
        <v>18</v>
      </c>
      <c r="D434" s="64" t="s">
        <v>272</v>
      </c>
      <c r="E434" s="64" t="s">
        <v>5</v>
      </c>
      <c r="F434" s="64"/>
      <c r="G434" s="141">
        <f>G435</f>
        <v>0</v>
      </c>
      <c r="H434" s="189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90"/>
      <c r="X434" s="195"/>
      <c r="Y434" s="137">
        <v>0</v>
      </c>
      <c r="Z434" s="141">
        <f>Z435</f>
        <v>0</v>
      </c>
      <c r="AA434" s="115">
        <v>0</v>
      </c>
      <c r="AB434" s="118"/>
    </row>
    <row r="435" spans="1:28" ht="16.5" outlineLevel="6" thickBot="1">
      <c r="A435" s="111" t="s">
        <v>112</v>
      </c>
      <c r="B435" s="117">
        <v>953</v>
      </c>
      <c r="C435" s="112" t="s">
        <v>18</v>
      </c>
      <c r="D435" s="112" t="s">
        <v>272</v>
      </c>
      <c r="E435" s="112" t="s">
        <v>89</v>
      </c>
      <c r="F435" s="112"/>
      <c r="G435" s="148">
        <v>0</v>
      </c>
      <c r="H435" s="196" t="e">
        <f>H436+#REF!</f>
        <v>#REF!</v>
      </c>
      <c r="I435" s="196" t="e">
        <f>I436+#REF!</f>
        <v>#REF!</v>
      </c>
      <c r="J435" s="196" t="e">
        <f>J436+#REF!</f>
        <v>#REF!</v>
      </c>
      <c r="K435" s="196" t="e">
        <f>K436+#REF!</f>
        <v>#REF!</v>
      </c>
      <c r="L435" s="196" t="e">
        <f>L436+#REF!</f>
        <v>#REF!</v>
      </c>
      <c r="M435" s="196" t="e">
        <f>M436+#REF!</f>
        <v>#REF!</v>
      </c>
      <c r="N435" s="196" t="e">
        <f>N436+#REF!</f>
        <v>#REF!</v>
      </c>
      <c r="O435" s="196" t="e">
        <f>O436+#REF!</f>
        <v>#REF!</v>
      </c>
      <c r="P435" s="196" t="e">
        <f>P436+#REF!</f>
        <v>#REF!</v>
      </c>
      <c r="Q435" s="196" t="e">
        <f>Q436+#REF!</f>
        <v>#REF!</v>
      </c>
      <c r="R435" s="196" t="e">
        <f>R436+#REF!</f>
        <v>#REF!</v>
      </c>
      <c r="S435" s="196" t="e">
        <f>S436+#REF!</f>
        <v>#REF!</v>
      </c>
      <c r="T435" s="196" t="e">
        <f>T436+#REF!</f>
        <v>#REF!</v>
      </c>
      <c r="U435" s="196" t="e">
        <f>U436+#REF!</f>
        <v>#REF!</v>
      </c>
      <c r="V435" s="196" t="e">
        <f>V436+#REF!</f>
        <v>#REF!</v>
      </c>
      <c r="W435" s="196" t="e">
        <f>W436+#REF!</f>
        <v>#REF!</v>
      </c>
      <c r="X435" s="197" t="e">
        <f>X436+#REF!</f>
        <v>#REF!</v>
      </c>
      <c r="Y435" s="151" t="e">
        <f>X435/G429*100</f>
        <v>#REF!</v>
      </c>
      <c r="Z435" s="148">
        <v>0</v>
      </c>
      <c r="AA435" s="115">
        <v>0</v>
      </c>
      <c r="AB435" s="118"/>
    </row>
    <row r="436" spans="1:28" ht="19.5" outlineLevel="6" thickBot="1">
      <c r="A436" s="58" t="s">
        <v>245</v>
      </c>
      <c r="B436" s="16">
        <v>953</v>
      </c>
      <c r="C436" s="9" t="s">
        <v>18</v>
      </c>
      <c r="D436" s="9" t="s">
        <v>338</v>
      </c>
      <c r="E436" s="9" t="s">
        <v>5</v>
      </c>
      <c r="F436" s="9"/>
      <c r="G436" s="140">
        <f>G437+G454+G458</f>
        <v>102035.79328000001</v>
      </c>
      <c r="H436" s="173" t="e">
        <f>H442+H454+#REF!+H557</f>
        <v>#REF!</v>
      </c>
      <c r="I436" s="173" t="e">
        <f>I442+I454+#REF!+I557</f>
        <v>#REF!</v>
      </c>
      <c r="J436" s="173" t="e">
        <f>J442+J454+#REF!+J557</f>
        <v>#REF!</v>
      </c>
      <c r="K436" s="173" t="e">
        <f>K442+K454+#REF!+K557</f>
        <v>#REF!</v>
      </c>
      <c r="L436" s="173" t="e">
        <f>L442+L454+#REF!+L557</f>
        <v>#REF!</v>
      </c>
      <c r="M436" s="173" t="e">
        <f>M442+M454+#REF!+M557</f>
        <v>#REF!</v>
      </c>
      <c r="N436" s="173" t="e">
        <f>N442+N454+#REF!+N557</f>
        <v>#REF!</v>
      </c>
      <c r="O436" s="173" t="e">
        <f>O442+O454+#REF!+O557</f>
        <v>#REF!</v>
      </c>
      <c r="P436" s="173" t="e">
        <f>P442+P454+#REF!+P557</f>
        <v>#REF!</v>
      </c>
      <c r="Q436" s="173" t="e">
        <f>Q442+Q454+#REF!+Q557</f>
        <v>#REF!</v>
      </c>
      <c r="R436" s="173" t="e">
        <f>R442+R454+#REF!+R557</f>
        <v>#REF!</v>
      </c>
      <c r="S436" s="173" t="e">
        <f>S442+S454+#REF!+S557</f>
        <v>#REF!</v>
      </c>
      <c r="T436" s="173" t="e">
        <f>T442+T454+#REF!+T557</f>
        <v>#REF!</v>
      </c>
      <c r="U436" s="173" t="e">
        <f>U442+U454+#REF!+U557</f>
        <v>#REF!</v>
      </c>
      <c r="V436" s="173" t="e">
        <f>V442+V454+#REF!+V557</f>
        <v>#REF!</v>
      </c>
      <c r="W436" s="173" t="e">
        <f>W442+W454+#REF!+W557</f>
        <v>#REF!</v>
      </c>
      <c r="X436" s="173" t="e">
        <f>X442+X454+#REF!+X557</f>
        <v>#REF!</v>
      </c>
      <c r="Y436" s="137" t="e">
        <f>X436/G430*100</f>
        <v>#REF!</v>
      </c>
      <c r="Z436" s="140">
        <f>Z437+Z454+Z458</f>
        <v>101969.474</v>
      </c>
      <c r="AA436" s="115">
        <f t="shared" si="64"/>
        <v>99.93500390611163</v>
      </c>
      <c r="AB436" s="118"/>
    </row>
    <row r="437" spans="1:28" ht="32.25" outlineLevel="6" thickBot="1">
      <c r="A437" s="58" t="s">
        <v>187</v>
      </c>
      <c r="B437" s="16">
        <v>953</v>
      </c>
      <c r="C437" s="9" t="s">
        <v>18</v>
      </c>
      <c r="D437" s="9" t="s">
        <v>339</v>
      </c>
      <c r="E437" s="9" t="s">
        <v>5</v>
      </c>
      <c r="F437" s="9"/>
      <c r="G437" s="140">
        <f>G438+G441+G444+G448+G451</f>
        <v>99684.31328000002</v>
      </c>
      <c r="H437" s="173"/>
      <c r="I437" s="173"/>
      <c r="J437" s="173"/>
      <c r="K437" s="173"/>
      <c r="L437" s="173"/>
      <c r="M437" s="173"/>
      <c r="N437" s="173"/>
      <c r="O437" s="173"/>
      <c r="P437" s="173"/>
      <c r="Q437" s="173"/>
      <c r="R437" s="173"/>
      <c r="S437" s="173"/>
      <c r="T437" s="173"/>
      <c r="U437" s="173"/>
      <c r="V437" s="173"/>
      <c r="W437" s="173"/>
      <c r="X437" s="176"/>
      <c r="Y437" s="137"/>
      <c r="Z437" s="140">
        <f>Z438+Z441+Z444+Z448+Z451</f>
        <v>99617.994</v>
      </c>
      <c r="AA437" s="115">
        <f t="shared" si="64"/>
        <v>99.9334706958218</v>
      </c>
      <c r="AB437" s="118"/>
    </row>
    <row r="438" spans="1:28" ht="32.25" outlineLevel="6" thickBot="1">
      <c r="A438" s="67" t="s">
        <v>163</v>
      </c>
      <c r="B438" s="63">
        <v>953</v>
      </c>
      <c r="C438" s="64" t="s">
        <v>18</v>
      </c>
      <c r="D438" s="64" t="s">
        <v>340</v>
      </c>
      <c r="E438" s="64" t="s">
        <v>5</v>
      </c>
      <c r="F438" s="64"/>
      <c r="G438" s="141">
        <f>G439</f>
        <v>31804.1</v>
      </c>
      <c r="H438" s="173"/>
      <c r="I438" s="173"/>
      <c r="J438" s="173"/>
      <c r="K438" s="173"/>
      <c r="L438" s="173"/>
      <c r="M438" s="173"/>
      <c r="N438" s="173"/>
      <c r="O438" s="173"/>
      <c r="P438" s="173"/>
      <c r="Q438" s="173"/>
      <c r="R438" s="173"/>
      <c r="S438" s="173"/>
      <c r="T438" s="173"/>
      <c r="U438" s="173"/>
      <c r="V438" s="173"/>
      <c r="W438" s="173"/>
      <c r="X438" s="176"/>
      <c r="Y438" s="137"/>
      <c r="Z438" s="141">
        <f>Z439</f>
        <v>31804.1</v>
      </c>
      <c r="AA438" s="115">
        <f t="shared" si="64"/>
        <v>100</v>
      </c>
      <c r="AB438" s="118"/>
    </row>
    <row r="439" spans="1:28" ht="19.5" outlineLevel="6" thickBot="1">
      <c r="A439" s="5" t="s">
        <v>122</v>
      </c>
      <c r="B439" s="18">
        <v>953</v>
      </c>
      <c r="C439" s="6" t="s">
        <v>18</v>
      </c>
      <c r="D439" s="6" t="s">
        <v>340</v>
      </c>
      <c r="E439" s="6" t="s">
        <v>121</v>
      </c>
      <c r="F439" s="6"/>
      <c r="G439" s="134">
        <f>G440</f>
        <v>31804.1</v>
      </c>
      <c r="H439" s="173"/>
      <c r="I439" s="173"/>
      <c r="J439" s="173"/>
      <c r="K439" s="173"/>
      <c r="L439" s="173"/>
      <c r="M439" s="173"/>
      <c r="N439" s="173"/>
      <c r="O439" s="173"/>
      <c r="P439" s="173"/>
      <c r="Q439" s="173"/>
      <c r="R439" s="173"/>
      <c r="S439" s="173"/>
      <c r="T439" s="173"/>
      <c r="U439" s="173"/>
      <c r="V439" s="173"/>
      <c r="W439" s="173"/>
      <c r="X439" s="176"/>
      <c r="Y439" s="137"/>
      <c r="Z439" s="134">
        <f>Z440</f>
        <v>31804.1</v>
      </c>
      <c r="AA439" s="115">
        <f t="shared" si="64"/>
        <v>100</v>
      </c>
      <c r="AB439" s="118"/>
    </row>
    <row r="440" spans="1:28" ht="48" outlineLevel="6" thickBot="1">
      <c r="A440" s="71" t="s">
        <v>211</v>
      </c>
      <c r="B440" s="65">
        <v>953</v>
      </c>
      <c r="C440" s="66" t="s">
        <v>18</v>
      </c>
      <c r="D440" s="66" t="s">
        <v>340</v>
      </c>
      <c r="E440" s="66" t="s">
        <v>89</v>
      </c>
      <c r="F440" s="66"/>
      <c r="G440" s="132">
        <v>31804.1</v>
      </c>
      <c r="H440" s="173"/>
      <c r="I440" s="173"/>
      <c r="J440" s="173"/>
      <c r="K440" s="173"/>
      <c r="L440" s="173"/>
      <c r="M440" s="173"/>
      <c r="N440" s="173"/>
      <c r="O440" s="173"/>
      <c r="P440" s="173"/>
      <c r="Q440" s="173"/>
      <c r="R440" s="173"/>
      <c r="S440" s="173"/>
      <c r="T440" s="173"/>
      <c r="U440" s="173"/>
      <c r="V440" s="173"/>
      <c r="W440" s="173"/>
      <c r="X440" s="176"/>
      <c r="Y440" s="137"/>
      <c r="Z440" s="132">
        <v>31804.1</v>
      </c>
      <c r="AA440" s="115">
        <f t="shared" si="64"/>
        <v>100</v>
      </c>
      <c r="AB440" s="118"/>
    </row>
    <row r="441" spans="1:28" ht="63.75" outlineLevel="6" thickBot="1">
      <c r="A441" s="82" t="s">
        <v>188</v>
      </c>
      <c r="B441" s="63">
        <v>953</v>
      </c>
      <c r="C441" s="64" t="s">
        <v>18</v>
      </c>
      <c r="D441" s="64" t="s">
        <v>341</v>
      </c>
      <c r="E441" s="64" t="s">
        <v>5</v>
      </c>
      <c r="F441" s="64"/>
      <c r="G441" s="141">
        <f>G442</f>
        <v>66216</v>
      </c>
      <c r="H441" s="173"/>
      <c r="I441" s="173"/>
      <c r="J441" s="173"/>
      <c r="K441" s="173"/>
      <c r="L441" s="173"/>
      <c r="M441" s="173"/>
      <c r="N441" s="173"/>
      <c r="O441" s="173"/>
      <c r="P441" s="173"/>
      <c r="Q441" s="173"/>
      <c r="R441" s="173"/>
      <c r="S441" s="173"/>
      <c r="T441" s="173"/>
      <c r="U441" s="173"/>
      <c r="V441" s="173"/>
      <c r="W441" s="173"/>
      <c r="X441" s="176"/>
      <c r="Y441" s="137"/>
      <c r="Z441" s="141">
        <f>Z442</f>
        <v>66216</v>
      </c>
      <c r="AA441" s="115">
        <f t="shared" si="64"/>
        <v>100</v>
      </c>
      <c r="AB441" s="118"/>
    </row>
    <row r="442" spans="1:28" ht="16.5" outlineLevel="6" thickBot="1">
      <c r="A442" s="5" t="s">
        <v>122</v>
      </c>
      <c r="B442" s="18">
        <v>953</v>
      </c>
      <c r="C442" s="6" t="s">
        <v>18</v>
      </c>
      <c r="D442" s="6" t="s">
        <v>341</v>
      </c>
      <c r="E442" s="6" t="s">
        <v>121</v>
      </c>
      <c r="F442" s="6"/>
      <c r="G442" s="134">
        <f>G443</f>
        <v>66216</v>
      </c>
      <c r="H442" s="144">
        <f aca="true" t="shared" si="75" ref="H442:X442">H443</f>
        <v>0</v>
      </c>
      <c r="I442" s="144">
        <f t="shared" si="75"/>
        <v>0</v>
      </c>
      <c r="J442" s="144">
        <f t="shared" si="75"/>
        <v>0</v>
      </c>
      <c r="K442" s="144">
        <f t="shared" si="75"/>
        <v>0</v>
      </c>
      <c r="L442" s="144">
        <f t="shared" si="75"/>
        <v>0</v>
      </c>
      <c r="M442" s="144">
        <f t="shared" si="75"/>
        <v>0</v>
      </c>
      <c r="N442" s="144">
        <f t="shared" si="75"/>
        <v>0</v>
      </c>
      <c r="O442" s="144">
        <f t="shared" si="75"/>
        <v>0</v>
      </c>
      <c r="P442" s="144">
        <f t="shared" si="75"/>
        <v>0</v>
      </c>
      <c r="Q442" s="144">
        <f t="shared" si="75"/>
        <v>0</v>
      </c>
      <c r="R442" s="144">
        <f t="shared" si="75"/>
        <v>0</v>
      </c>
      <c r="S442" s="144">
        <f t="shared" si="75"/>
        <v>0</v>
      </c>
      <c r="T442" s="144">
        <f t="shared" si="75"/>
        <v>0</v>
      </c>
      <c r="U442" s="144">
        <f t="shared" si="75"/>
        <v>0</v>
      </c>
      <c r="V442" s="144">
        <f t="shared" si="75"/>
        <v>0</v>
      </c>
      <c r="W442" s="144">
        <f t="shared" si="75"/>
        <v>0</v>
      </c>
      <c r="X442" s="145">
        <f t="shared" si="75"/>
        <v>34477.81647</v>
      </c>
      <c r="Y442" s="137">
        <f>X442/G436*100</f>
        <v>33.7899234785074</v>
      </c>
      <c r="Z442" s="134">
        <f>Z443</f>
        <v>66216</v>
      </c>
      <c r="AA442" s="115">
        <f t="shared" si="64"/>
        <v>100</v>
      </c>
      <c r="AB442" s="118"/>
    </row>
    <row r="443" spans="1:28" ht="48" outlineLevel="6" thickBot="1">
      <c r="A443" s="71" t="s">
        <v>211</v>
      </c>
      <c r="B443" s="65">
        <v>953</v>
      </c>
      <c r="C443" s="66" t="s">
        <v>18</v>
      </c>
      <c r="D443" s="66" t="s">
        <v>341</v>
      </c>
      <c r="E443" s="66" t="s">
        <v>89</v>
      </c>
      <c r="F443" s="66"/>
      <c r="G443" s="132">
        <v>66216</v>
      </c>
      <c r="H443" s="146">
        <f aca="true" t="shared" si="76" ref="H443:X443">H445</f>
        <v>0</v>
      </c>
      <c r="I443" s="146">
        <f t="shared" si="76"/>
        <v>0</v>
      </c>
      <c r="J443" s="146">
        <f t="shared" si="76"/>
        <v>0</v>
      </c>
      <c r="K443" s="146">
        <f t="shared" si="76"/>
        <v>0</v>
      </c>
      <c r="L443" s="146">
        <f t="shared" si="76"/>
        <v>0</v>
      </c>
      <c r="M443" s="146">
        <f t="shared" si="76"/>
        <v>0</v>
      </c>
      <c r="N443" s="146">
        <f t="shared" si="76"/>
        <v>0</v>
      </c>
      <c r="O443" s="146">
        <f t="shared" si="76"/>
        <v>0</v>
      </c>
      <c r="P443" s="146">
        <f t="shared" si="76"/>
        <v>0</v>
      </c>
      <c r="Q443" s="146">
        <f t="shared" si="76"/>
        <v>0</v>
      </c>
      <c r="R443" s="146">
        <f t="shared" si="76"/>
        <v>0</v>
      </c>
      <c r="S443" s="146">
        <f t="shared" si="76"/>
        <v>0</v>
      </c>
      <c r="T443" s="146">
        <f t="shared" si="76"/>
        <v>0</v>
      </c>
      <c r="U443" s="146">
        <f t="shared" si="76"/>
        <v>0</v>
      </c>
      <c r="V443" s="146">
        <f t="shared" si="76"/>
        <v>0</v>
      </c>
      <c r="W443" s="146">
        <f t="shared" si="76"/>
        <v>0</v>
      </c>
      <c r="X443" s="147">
        <f t="shared" si="76"/>
        <v>34477.81647</v>
      </c>
      <c r="Y443" s="137">
        <f>X443/G437*100</f>
        <v>34.587003045460506</v>
      </c>
      <c r="Z443" s="132">
        <v>66216</v>
      </c>
      <c r="AA443" s="115">
        <f t="shared" si="64"/>
        <v>100</v>
      </c>
      <c r="AB443" s="118"/>
    </row>
    <row r="444" spans="1:28" ht="32.25" outlineLevel="6" thickBot="1">
      <c r="A444" s="90" t="s">
        <v>189</v>
      </c>
      <c r="B444" s="95">
        <v>953</v>
      </c>
      <c r="C444" s="64" t="s">
        <v>18</v>
      </c>
      <c r="D444" s="64" t="s">
        <v>342</v>
      </c>
      <c r="E444" s="64" t="s">
        <v>5</v>
      </c>
      <c r="F444" s="64"/>
      <c r="G444" s="141">
        <f>G445</f>
        <v>130.793</v>
      </c>
      <c r="H444" s="138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70"/>
      <c r="Y444" s="137"/>
      <c r="Z444" s="141">
        <f>Z445</f>
        <v>130.793</v>
      </c>
      <c r="AA444" s="115">
        <f t="shared" si="64"/>
        <v>100</v>
      </c>
      <c r="AB444" s="118"/>
    </row>
    <row r="445" spans="1:28" ht="16.5" outlineLevel="6" thickBot="1">
      <c r="A445" s="5" t="s">
        <v>122</v>
      </c>
      <c r="B445" s="18">
        <v>953</v>
      </c>
      <c r="C445" s="6" t="s">
        <v>18</v>
      </c>
      <c r="D445" s="6" t="s">
        <v>342</v>
      </c>
      <c r="E445" s="6" t="s">
        <v>121</v>
      </c>
      <c r="F445" s="6"/>
      <c r="G445" s="134">
        <f>G446+G447</f>
        <v>130.793</v>
      </c>
      <c r="H445" s="133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5"/>
      <c r="X445" s="136">
        <v>34477.81647</v>
      </c>
      <c r="Y445" s="137">
        <f>X445/G439*100</f>
        <v>108.40682952826836</v>
      </c>
      <c r="Z445" s="134">
        <f>Z446+Z447</f>
        <v>130.793</v>
      </c>
      <c r="AA445" s="115">
        <f t="shared" si="64"/>
        <v>100</v>
      </c>
      <c r="AB445" s="118"/>
    </row>
    <row r="446" spans="1:28" ht="16.5" outlineLevel="6" thickBot="1">
      <c r="A446" s="69" t="s">
        <v>87</v>
      </c>
      <c r="B446" s="96">
        <v>953</v>
      </c>
      <c r="C446" s="66" t="s">
        <v>18</v>
      </c>
      <c r="D446" s="66" t="s">
        <v>342</v>
      </c>
      <c r="E446" s="66" t="s">
        <v>88</v>
      </c>
      <c r="F446" s="66"/>
      <c r="G446" s="132">
        <v>100.793</v>
      </c>
      <c r="H446" s="138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9"/>
      <c r="Y446" s="137"/>
      <c r="Z446" s="132">
        <v>100.793</v>
      </c>
      <c r="AA446" s="115">
        <f t="shared" si="64"/>
        <v>100</v>
      </c>
      <c r="AB446" s="118"/>
    </row>
    <row r="447" spans="1:28" ht="16.5" outlineLevel="6" thickBot="1">
      <c r="A447" s="69"/>
      <c r="B447" s="96">
        <v>953</v>
      </c>
      <c r="C447" s="66" t="s">
        <v>18</v>
      </c>
      <c r="D447" s="66" t="s">
        <v>454</v>
      </c>
      <c r="E447" s="66" t="s">
        <v>88</v>
      </c>
      <c r="F447" s="66"/>
      <c r="G447" s="132">
        <v>30</v>
      </c>
      <c r="H447" s="138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9"/>
      <c r="Y447" s="137"/>
      <c r="Z447" s="132">
        <v>30</v>
      </c>
      <c r="AA447" s="115">
        <f t="shared" si="64"/>
        <v>100</v>
      </c>
      <c r="AB447" s="118"/>
    </row>
    <row r="448" spans="1:28" ht="63.75" outlineLevel="6" thickBot="1">
      <c r="A448" s="90" t="s">
        <v>432</v>
      </c>
      <c r="B448" s="95">
        <v>953</v>
      </c>
      <c r="C448" s="64" t="s">
        <v>18</v>
      </c>
      <c r="D448" s="64" t="s">
        <v>434</v>
      </c>
      <c r="E448" s="64" t="s">
        <v>5</v>
      </c>
      <c r="F448" s="64"/>
      <c r="G448" s="141">
        <f>G449</f>
        <v>1240</v>
      </c>
      <c r="H448" s="138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9"/>
      <c r="Y448" s="137"/>
      <c r="Z448" s="141">
        <f>Z449</f>
        <v>1173.681</v>
      </c>
      <c r="AA448" s="115">
        <f t="shared" si="64"/>
        <v>94.6516935483871</v>
      </c>
      <c r="AB448" s="118"/>
    </row>
    <row r="449" spans="1:28" ht="16.5" outlineLevel="6" thickBot="1">
      <c r="A449" s="5" t="s">
        <v>122</v>
      </c>
      <c r="B449" s="18">
        <v>953</v>
      </c>
      <c r="C449" s="6" t="s">
        <v>18</v>
      </c>
      <c r="D449" s="6" t="s">
        <v>434</v>
      </c>
      <c r="E449" s="6" t="s">
        <v>121</v>
      </c>
      <c r="F449" s="6"/>
      <c r="G449" s="134">
        <f>G450</f>
        <v>1240</v>
      </c>
      <c r="H449" s="138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9"/>
      <c r="Y449" s="137"/>
      <c r="Z449" s="134">
        <f>Z450</f>
        <v>1173.681</v>
      </c>
      <c r="AA449" s="115">
        <f t="shared" si="64"/>
        <v>94.6516935483871</v>
      </c>
      <c r="AB449" s="118"/>
    </row>
    <row r="450" spans="1:28" ht="16.5" outlineLevel="6" thickBot="1">
      <c r="A450" s="69" t="s">
        <v>87</v>
      </c>
      <c r="B450" s="96">
        <v>953</v>
      </c>
      <c r="C450" s="66" t="s">
        <v>18</v>
      </c>
      <c r="D450" s="66" t="s">
        <v>434</v>
      </c>
      <c r="E450" s="66" t="s">
        <v>88</v>
      </c>
      <c r="F450" s="66"/>
      <c r="G450" s="132">
        <v>1240</v>
      </c>
      <c r="H450" s="138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9"/>
      <c r="Y450" s="137"/>
      <c r="Z450" s="132">
        <v>1173.681</v>
      </c>
      <c r="AA450" s="115">
        <f t="shared" si="64"/>
        <v>94.6516935483871</v>
      </c>
      <c r="AB450" s="118"/>
    </row>
    <row r="451" spans="1:28" ht="63.75" outlineLevel="6" thickBot="1">
      <c r="A451" s="90" t="s">
        <v>433</v>
      </c>
      <c r="B451" s="95">
        <v>953</v>
      </c>
      <c r="C451" s="64" t="s">
        <v>18</v>
      </c>
      <c r="D451" s="64" t="s">
        <v>435</v>
      </c>
      <c r="E451" s="64" t="s">
        <v>5</v>
      </c>
      <c r="F451" s="64"/>
      <c r="G451" s="141">
        <f>G452</f>
        <v>293.42028</v>
      </c>
      <c r="H451" s="138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9"/>
      <c r="Y451" s="137"/>
      <c r="Z451" s="141">
        <f>Z452</f>
        <v>293.42</v>
      </c>
      <c r="AA451" s="115">
        <f t="shared" si="64"/>
        <v>99.99990457373976</v>
      </c>
      <c r="AB451" s="118"/>
    </row>
    <row r="452" spans="1:28" ht="16.5" outlineLevel="6" thickBot="1">
      <c r="A452" s="5" t="s">
        <v>122</v>
      </c>
      <c r="B452" s="18">
        <v>953</v>
      </c>
      <c r="C452" s="6" t="s">
        <v>18</v>
      </c>
      <c r="D452" s="6" t="s">
        <v>435</v>
      </c>
      <c r="E452" s="6" t="s">
        <v>121</v>
      </c>
      <c r="F452" s="6"/>
      <c r="G452" s="134">
        <f>G453</f>
        <v>293.42028</v>
      </c>
      <c r="H452" s="138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9"/>
      <c r="Y452" s="137"/>
      <c r="Z452" s="134">
        <f>Z453</f>
        <v>293.42</v>
      </c>
      <c r="AA452" s="115">
        <f t="shared" si="64"/>
        <v>99.99990457373976</v>
      </c>
      <c r="AB452" s="118"/>
    </row>
    <row r="453" spans="1:28" ht="16.5" outlineLevel="6" thickBot="1">
      <c r="A453" s="69" t="s">
        <v>87</v>
      </c>
      <c r="B453" s="96">
        <v>953</v>
      </c>
      <c r="C453" s="66" t="s">
        <v>18</v>
      </c>
      <c r="D453" s="66" t="s">
        <v>435</v>
      </c>
      <c r="E453" s="66" t="s">
        <v>88</v>
      </c>
      <c r="F453" s="66"/>
      <c r="G453" s="132">
        <v>293.42028</v>
      </c>
      <c r="H453" s="138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9"/>
      <c r="Y453" s="137"/>
      <c r="Z453" s="132">
        <v>293.42</v>
      </c>
      <c r="AA453" s="115">
        <f t="shared" si="64"/>
        <v>99.99990457373976</v>
      </c>
      <c r="AB453" s="118"/>
    </row>
    <row r="454" spans="1:28" ht="32.25" outlineLevel="6" thickBot="1">
      <c r="A454" s="97" t="s">
        <v>246</v>
      </c>
      <c r="B454" s="101">
        <v>953</v>
      </c>
      <c r="C454" s="9" t="s">
        <v>18</v>
      </c>
      <c r="D454" s="9" t="s">
        <v>343</v>
      </c>
      <c r="E454" s="9" t="s">
        <v>5</v>
      </c>
      <c r="F454" s="9"/>
      <c r="G454" s="140">
        <f>G455</f>
        <v>0</v>
      </c>
      <c r="H454" s="142" t="e">
        <f>H455+#REF!+H483+H477</f>
        <v>#REF!</v>
      </c>
      <c r="I454" s="142" t="e">
        <f>I455+#REF!+I483+I477</f>
        <v>#REF!</v>
      </c>
      <c r="J454" s="142" t="e">
        <f>J455+#REF!+J483+J477</f>
        <v>#REF!</v>
      </c>
      <c r="K454" s="142" t="e">
        <f>K455+#REF!+K483+K477</f>
        <v>#REF!</v>
      </c>
      <c r="L454" s="142" t="e">
        <f>L455+#REF!+L483+L477</f>
        <v>#REF!</v>
      </c>
      <c r="M454" s="142" t="e">
        <f>M455+#REF!+M483+M477</f>
        <v>#REF!</v>
      </c>
      <c r="N454" s="142" t="e">
        <f>N455+#REF!+N483+N477</f>
        <v>#REF!</v>
      </c>
      <c r="O454" s="142" t="e">
        <f>O455+#REF!+O483+O477</f>
        <v>#REF!</v>
      </c>
      <c r="P454" s="142" t="e">
        <f>P455+#REF!+P483+P477</f>
        <v>#REF!</v>
      </c>
      <c r="Q454" s="142" t="e">
        <f>Q455+#REF!+Q483+Q477</f>
        <v>#REF!</v>
      </c>
      <c r="R454" s="142" t="e">
        <f>R455+#REF!+R483+R477</f>
        <v>#REF!</v>
      </c>
      <c r="S454" s="142" t="e">
        <f>S455+#REF!+S483+S477</f>
        <v>#REF!</v>
      </c>
      <c r="T454" s="142" t="e">
        <f>T455+#REF!+T483+T477</f>
        <v>#REF!</v>
      </c>
      <c r="U454" s="142" t="e">
        <f>U455+#REF!+U483+U477</f>
        <v>#REF!</v>
      </c>
      <c r="V454" s="142" t="e">
        <f>V455+#REF!+V483+V477</f>
        <v>#REF!</v>
      </c>
      <c r="W454" s="142" t="e">
        <f>W455+#REF!+W483+W477</f>
        <v>#REF!</v>
      </c>
      <c r="X454" s="142" t="e">
        <f>X455+#REF!+X483+X477</f>
        <v>#REF!</v>
      </c>
      <c r="Y454" s="137" t="e">
        <f>X454/G441*100</f>
        <v>#REF!</v>
      </c>
      <c r="Z454" s="140">
        <f>Z455</f>
        <v>0</v>
      </c>
      <c r="AA454" s="115">
        <v>0</v>
      </c>
      <c r="AB454" s="118"/>
    </row>
    <row r="455" spans="1:28" ht="32.25" outlineLevel="6" thickBot="1">
      <c r="A455" s="90" t="s">
        <v>190</v>
      </c>
      <c r="B455" s="95">
        <v>953</v>
      </c>
      <c r="C455" s="64" t="s">
        <v>18</v>
      </c>
      <c r="D455" s="64" t="s">
        <v>344</v>
      </c>
      <c r="E455" s="64" t="s">
        <v>5</v>
      </c>
      <c r="F455" s="64"/>
      <c r="G455" s="141">
        <f>G456</f>
        <v>0</v>
      </c>
      <c r="H455" s="144">
        <f aca="true" t="shared" si="77" ref="H455:X455">H456</f>
        <v>0</v>
      </c>
      <c r="I455" s="144">
        <f t="shared" si="77"/>
        <v>0</v>
      </c>
      <c r="J455" s="144">
        <f t="shared" si="77"/>
        <v>0</v>
      </c>
      <c r="K455" s="144">
        <f t="shared" si="77"/>
        <v>0</v>
      </c>
      <c r="L455" s="144">
        <f t="shared" si="77"/>
        <v>0</v>
      </c>
      <c r="M455" s="144">
        <f t="shared" si="77"/>
        <v>0</v>
      </c>
      <c r="N455" s="144">
        <f t="shared" si="77"/>
        <v>0</v>
      </c>
      <c r="O455" s="144">
        <f t="shared" si="77"/>
        <v>0</v>
      </c>
      <c r="P455" s="144">
        <f t="shared" si="77"/>
        <v>0</v>
      </c>
      <c r="Q455" s="144">
        <f t="shared" si="77"/>
        <v>0</v>
      </c>
      <c r="R455" s="144">
        <f t="shared" si="77"/>
        <v>0</v>
      </c>
      <c r="S455" s="144">
        <f t="shared" si="77"/>
        <v>0</v>
      </c>
      <c r="T455" s="144">
        <f t="shared" si="77"/>
        <v>0</v>
      </c>
      <c r="U455" s="144">
        <f t="shared" si="77"/>
        <v>0</v>
      </c>
      <c r="V455" s="144">
        <f t="shared" si="77"/>
        <v>0</v>
      </c>
      <c r="W455" s="144">
        <f t="shared" si="77"/>
        <v>0</v>
      </c>
      <c r="X455" s="144">
        <f t="shared" si="77"/>
        <v>48148.89725</v>
      </c>
      <c r="Y455" s="137">
        <f>X455/G442*100</f>
        <v>72.71489858946478</v>
      </c>
      <c r="Z455" s="141">
        <f>Z456</f>
        <v>0</v>
      </c>
      <c r="AA455" s="115">
        <v>0</v>
      </c>
      <c r="AB455" s="118"/>
    </row>
    <row r="456" spans="1:28" ht="16.5" outlineLevel="6" thickBot="1">
      <c r="A456" s="5" t="s">
        <v>122</v>
      </c>
      <c r="B456" s="18">
        <v>953</v>
      </c>
      <c r="C456" s="6" t="s">
        <v>18</v>
      </c>
      <c r="D456" s="6" t="s">
        <v>344</v>
      </c>
      <c r="E456" s="6" t="s">
        <v>121</v>
      </c>
      <c r="F456" s="6"/>
      <c r="G456" s="134">
        <f>G457</f>
        <v>0</v>
      </c>
      <c r="H456" s="146">
        <f aca="true" t="shared" si="78" ref="H456:X456">H472</f>
        <v>0</v>
      </c>
      <c r="I456" s="146">
        <f t="shared" si="78"/>
        <v>0</v>
      </c>
      <c r="J456" s="146">
        <f t="shared" si="78"/>
        <v>0</v>
      </c>
      <c r="K456" s="146">
        <f t="shared" si="78"/>
        <v>0</v>
      </c>
      <c r="L456" s="146">
        <f t="shared" si="78"/>
        <v>0</v>
      </c>
      <c r="M456" s="146">
        <f t="shared" si="78"/>
        <v>0</v>
      </c>
      <c r="N456" s="146">
        <f t="shared" si="78"/>
        <v>0</v>
      </c>
      <c r="O456" s="146">
        <f t="shared" si="78"/>
        <v>0</v>
      </c>
      <c r="P456" s="146">
        <f t="shared" si="78"/>
        <v>0</v>
      </c>
      <c r="Q456" s="146">
        <f t="shared" si="78"/>
        <v>0</v>
      </c>
      <c r="R456" s="146">
        <f t="shared" si="78"/>
        <v>0</v>
      </c>
      <c r="S456" s="146">
        <f t="shared" si="78"/>
        <v>0</v>
      </c>
      <c r="T456" s="146">
        <f t="shared" si="78"/>
        <v>0</v>
      </c>
      <c r="U456" s="146">
        <f t="shared" si="78"/>
        <v>0</v>
      </c>
      <c r="V456" s="146">
        <f t="shared" si="78"/>
        <v>0</v>
      </c>
      <c r="W456" s="146">
        <f t="shared" si="78"/>
        <v>0</v>
      </c>
      <c r="X456" s="147">
        <f t="shared" si="78"/>
        <v>48148.89725</v>
      </c>
      <c r="Y456" s="137">
        <f>X456/G443*100</f>
        <v>72.71489858946478</v>
      </c>
      <c r="Z456" s="134">
        <f>Z457</f>
        <v>0</v>
      </c>
      <c r="AA456" s="115">
        <v>0</v>
      </c>
      <c r="AB456" s="118"/>
    </row>
    <row r="457" spans="1:28" ht="16.5" outlineLevel="6" thickBot="1">
      <c r="A457" s="69" t="s">
        <v>87</v>
      </c>
      <c r="B457" s="96">
        <v>953</v>
      </c>
      <c r="C457" s="66" t="s">
        <v>18</v>
      </c>
      <c r="D457" s="66" t="s">
        <v>344</v>
      </c>
      <c r="E457" s="66" t="s">
        <v>88</v>
      </c>
      <c r="F457" s="66"/>
      <c r="G457" s="132">
        <v>0</v>
      </c>
      <c r="H457" s="138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70"/>
      <c r="Y457" s="137"/>
      <c r="Z457" s="132">
        <v>0</v>
      </c>
      <c r="AA457" s="115">
        <v>0</v>
      </c>
      <c r="AB457" s="118"/>
    </row>
    <row r="458" spans="1:28" ht="16.5" outlineLevel="6" thickBot="1">
      <c r="A458" s="97" t="s">
        <v>393</v>
      </c>
      <c r="B458" s="101">
        <v>953</v>
      </c>
      <c r="C458" s="9" t="s">
        <v>18</v>
      </c>
      <c r="D458" s="9" t="s">
        <v>395</v>
      </c>
      <c r="E458" s="9" t="s">
        <v>5</v>
      </c>
      <c r="F458" s="9"/>
      <c r="G458" s="140">
        <f>G459+G462</f>
        <v>2351.48</v>
      </c>
      <c r="H458" s="138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70"/>
      <c r="Y458" s="137"/>
      <c r="Z458" s="140">
        <f>Z459+Z462</f>
        <v>2351.48</v>
      </c>
      <c r="AA458" s="115">
        <f t="shared" si="64"/>
        <v>100</v>
      </c>
      <c r="AB458" s="118"/>
    </row>
    <row r="459" spans="1:28" ht="32.25" outlineLevel="6" thickBot="1">
      <c r="A459" s="90" t="s">
        <v>394</v>
      </c>
      <c r="B459" s="95">
        <v>953</v>
      </c>
      <c r="C459" s="64" t="s">
        <v>18</v>
      </c>
      <c r="D459" s="64" t="s">
        <v>430</v>
      </c>
      <c r="E459" s="64" t="s">
        <v>5</v>
      </c>
      <c r="F459" s="64"/>
      <c r="G459" s="141">
        <f>G460</f>
        <v>95.88</v>
      </c>
      <c r="H459" s="138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70"/>
      <c r="Y459" s="137"/>
      <c r="Z459" s="141">
        <f>Z460</f>
        <v>95.88</v>
      </c>
      <c r="AA459" s="115">
        <f t="shared" si="64"/>
        <v>100</v>
      </c>
      <c r="AB459" s="118"/>
    </row>
    <row r="460" spans="1:28" ht="16.5" outlineLevel="6" thickBot="1">
      <c r="A460" s="5" t="s">
        <v>122</v>
      </c>
      <c r="B460" s="18">
        <v>953</v>
      </c>
      <c r="C460" s="6" t="s">
        <v>18</v>
      </c>
      <c r="D460" s="6" t="s">
        <v>430</v>
      </c>
      <c r="E460" s="6" t="s">
        <v>121</v>
      </c>
      <c r="F460" s="6"/>
      <c r="G460" s="134">
        <f>G461</f>
        <v>95.88</v>
      </c>
      <c r="H460" s="138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70"/>
      <c r="Y460" s="137"/>
      <c r="Z460" s="134">
        <f>Z461</f>
        <v>95.88</v>
      </c>
      <c r="AA460" s="115">
        <f t="shared" si="64"/>
        <v>100</v>
      </c>
      <c r="AB460" s="118"/>
    </row>
    <row r="461" spans="1:28" ht="16.5" outlineLevel="6" thickBot="1">
      <c r="A461" s="69" t="s">
        <v>87</v>
      </c>
      <c r="B461" s="96">
        <v>953</v>
      </c>
      <c r="C461" s="66" t="s">
        <v>18</v>
      </c>
      <c r="D461" s="66" t="s">
        <v>430</v>
      </c>
      <c r="E461" s="66" t="s">
        <v>88</v>
      </c>
      <c r="F461" s="66"/>
      <c r="G461" s="132">
        <v>95.88</v>
      </c>
      <c r="H461" s="138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70"/>
      <c r="Y461" s="137"/>
      <c r="Z461" s="132">
        <v>95.88</v>
      </c>
      <c r="AA461" s="115">
        <f t="shared" si="64"/>
        <v>100</v>
      </c>
      <c r="AB461" s="118"/>
    </row>
    <row r="462" spans="1:28" ht="32.25" outlineLevel="6" thickBot="1">
      <c r="A462" s="90" t="s">
        <v>422</v>
      </c>
      <c r="B462" s="95">
        <v>953</v>
      </c>
      <c r="C462" s="64" t="s">
        <v>18</v>
      </c>
      <c r="D462" s="64" t="s">
        <v>431</v>
      </c>
      <c r="E462" s="64" t="s">
        <v>5</v>
      </c>
      <c r="F462" s="64"/>
      <c r="G462" s="141">
        <f>G463</f>
        <v>2255.6</v>
      </c>
      <c r="H462" s="138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70"/>
      <c r="Y462" s="137"/>
      <c r="Z462" s="141">
        <f>Z463</f>
        <v>2255.6</v>
      </c>
      <c r="AA462" s="115">
        <f t="shared" si="64"/>
        <v>100</v>
      </c>
      <c r="AB462" s="118"/>
    </row>
    <row r="463" spans="1:28" ht="16.5" outlineLevel="6" thickBot="1">
      <c r="A463" s="5" t="s">
        <v>122</v>
      </c>
      <c r="B463" s="18">
        <v>953</v>
      </c>
      <c r="C463" s="6" t="s">
        <v>18</v>
      </c>
      <c r="D463" s="6" t="s">
        <v>431</v>
      </c>
      <c r="E463" s="6" t="s">
        <v>121</v>
      </c>
      <c r="F463" s="6"/>
      <c r="G463" s="134">
        <f>G464</f>
        <v>2255.6</v>
      </c>
      <c r="H463" s="138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70"/>
      <c r="Y463" s="137"/>
      <c r="Z463" s="134">
        <f>Z464</f>
        <v>2255.6</v>
      </c>
      <c r="AA463" s="115">
        <f t="shared" si="64"/>
        <v>100</v>
      </c>
      <c r="AB463" s="118"/>
    </row>
    <row r="464" spans="1:28" ht="16.5" outlineLevel="6" thickBot="1">
      <c r="A464" s="69" t="s">
        <v>87</v>
      </c>
      <c r="B464" s="96">
        <v>953</v>
      </c>
      <c r="C464" s="66" t="s">
        <v>18</v>
      </c>
      <c r="D464" s="66" t="s">
        <v>431</v>
      </c>
      <c r="E464" s="66" t="s">
        <v>88</v>
      </c>
      <c r="F464" s="66"/>
      <c r="G464" s="132">
        <v>2255.6</v>
      </c>
      <c r="H464" s="138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70"/>
      <c r="Y464" s="137"/>
      <c r="Z464" s="132">
        <v>2255.6</v>
      </c>
      <c r="AA464" s="115">
        <f t="shared" si="64"/>
        <v>100</v>
      </c>
      <c r="AB464" s="118"/>
    </row>
    <row r="465" spans="1:28" ht="16.5" outlineLevel="6" thickBot="1">
      <c r="A465" s="89" t="s">
        <v>39</v>
      </c>
      <c r="B465" s="15">
        <v>953</v>
      </c>
      <c r="C465" s="31" t="s">
        <v>19</v>
      </c>
      <c r="D465" s="31" t="s">
        <v>266</v>
      </c>
      <c r="E465" s="31" t="s">
        <v>5</v>
      </c>
      <c r="F465" s="31"/>
      <c r="G465" s="169">
        <f>G472+G466+G508</f>
        <v>311407.36</v>
      </c>
      <c r="H465" s="138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70"/>
      <c r="Y465" s="137"/>
      <c r="Z465" s="169">
        <f>Z472+Z466+Z508</f>
        <v>307768.68999999994</v>
      </c>
      <c r="AA465" s="115">
        <f t="shared" si="64"/>
        <v>98.83154014086243</v>
      </c>
      <c r="AB465" s="118"/>
    </row>
    <row r="466" spans="1:28" ht="32.25" outlineLevel="6" thickBot="1">
      <c r="A466" s="80" t="s">
        <v>137</v>
      </c>
      <c r="B466" s="16">
        <v>953</v>
      </c>
      <c r="C466" s="9" t="s">
        <v>19</v>
      </c>
      <c r="D466" s="9" t="s">
        <v>267</v>
      </c>
      <c r="E466" s="9" t="s">
        <v>5</v>
      </c>
      <c r="F466" s="9"/>
      <c r="G466" s="140">
        <f>G467</f>
        <v>735.206</v>
      </c>
      <c r="H466" s="138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70"/>
      <c r="Y466" s="137"/>
      <c r="Z466" s="140">
        <f>Z467</f>
        <v>735.206</v>
      </c>
      <c r="AA466" s="115">
        <f t="shared" si="64"/>
        <v>100</v>
      </c>
      <c r="AB466" s="118"/>
    </row>
    <row r="467" spans="1:28" ht="32.25" outlineLevel="6" thickBot="1">
      <c r="A467" s="80" t="s">
        <v>138</v>
      </c>
      <c r="B467" s="16">
        <v>953</v>
      </c>
      <c r="C467" s="9" t="s">
        <v>19</v>
      </c>
      <c r="D467" s="9" t="s">
        <v>268</v>
      </c>
      <c r="E467" s="9" t="s">
        <v>5</v>
      </c>
      <c r="F467" s="9"/>
      <c r="G467" s="140">
        <f>G468+G470</f>
        <v>735.206</v>
      </c>
      <c r="H467" s="138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70"/>
      <c r="Y467" s="137"/>
      <c r="Z467" s="140">
        <f>Z468+Z470</f>
        <v>735.206</v>
      </c>
      <c r="AA467" s="115">
        <f t="shared" si="64"/>
        <v>100</v>
      </c>
      <c r="AB467" s="118"/>
    </row>
    <row r="468" spans="1:28" ht="32.25" outlineLevel="6" thickBot="1">
      <c r="A468" s="67" t="s">
        <v>436</v>
      </c>
      <c r="B468" s="63">
        <v>953</v>
      </c>
      <c r="C468" s="64" t="s">
        <v>19</v>
      </c>
      <c r="D468" s="64" t="s">
        <v>457</v>
      </c>
      <c r="E468" s="64" t="s">
        <v>5</v>
      </c>
      <c r="F468" s="64"/>
      <c r="G468" s="141">
        <f>G469</f>
        <v>735.206</v>
      </c>
      <c r="H468" s="138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70"/>
      <c r="Y468" s="137"/>
      <c r="Z468" s="141">
        <f>Z469</f>
        <v>735.206</v>
      </c>
      <c r="AA468" s="115">
        <f t="shared" si="64"/>
        <v>100</v>
      </c>
      <c r="AB468" s="118"/>
    </row>
    <row r="469" spans="1:28" ht="16.5" outlineLevel="6" thickBot="1">
      <c r="A469" s="111" t="s">
        <v>87</v>
      </c>
      <c r="B469" s="117">
        <v>953</v>
      </c>
      <c r="C469" s="112" t="s">
        <v>19</v>
      </c>
      <c r="D469" s="112" t="s">
        <v>457</v>
      </c>
      <c r="E469" s="112" t="s">
        <v>88</v>
      </c>
      <c r="F469" s="112"/>
      <c r="G469" s="148">
        <v>735.206</v>
      </c>
      <c r="H469" s="149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71"/>
      <c r="Y469" s="151"/>
      <c r="Z469" s="148">
        <v>735.206</v>
      </c>
      <c r="AA469" s="115">
        <f t="shared" si="64"/>
        <v>100</v>
      </c>
      <c r="AB469" s="118"/>
    </row>
    <row r="470" spans="1:28" ht="16.5" outlineLevel="6" thickBot="1">
      <c r="A470" s="67" t="s">
        <v>143</v>
      </c>
      <c r="B470" s="63">
        <v>953</v>
      </c>
      <c r="C470" s="64" t="s">
        <v>19</v>
      </c>
      <c r="D470" s="64" t="s">
        <v>272</v>
      </c>
      <c r="E470" s="64" t="s">
        <v>5</v>
      </c>
      <c r="F470" s="64"/>
      <c r="G470" s="141">
        <f>G471</f>
        <v>0</v>
      </c>
      <c r="H470" s="138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70"/>
      <c r="Y470" s="137"/>
      <c r="Z470" s="141">
        <f>Z471</f>
        <v>0</v>
      </c>
      <c r="AA470" s="115">
        <v>0</v>
      </c>
      <c r="AB470" s="118"/>
    </row>
    <row r="471" spans="1:28" ht="16.5" outlineLevel="6" thickBot="1">
      <c r="A471" s="111" t="s">
        <v>112</v>
      </c>
      <c r="B471" s="117">
        <v>953</v>
      </c>
      <c r="C471" s="112" t="s">
        <v>19</v>
      </c>
      <c r="D471" s="112" t="s">
        <v>272</v>
      </c>
      <c r="E471" s="112" t="s">
        <v>89</v>
      </c>
      <c r="F471" s="112"/>
      <c r="G471" s="132">
        <v>0</v>
      </c>
      <c r="H471" s="149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71"/>
      <c r="Y471" s="151"/>
      <c r="Z471" s="132">
        <v>0</v>
      </c>
      <c r="AA471" s="115">
        <v>0</v>
      </c>
      <c r="AB471" s="118"/>
    </row>
    <row r="472" spans="1:28" ht="16.5" outlineLevel="6" thickBot="1">
      <c r="A472" s="58" t="s">
        <v>245</v>
      </c>
      <c r="B472" s="16">
        <v>953</v>
      </c>
      <c r="C472" s="9" t="s">
        <v>19</v>
      </c>
      <c r="D472" s="9" t="s">
        <v>338</v>
      </c>
      <c r="E472" s="9" t="s">
        <v>5</v>
      </c>
      <c r="F472" s="9"/>
      <c r="G472" s="140">
        <f>G473</f>
        <v>310662.154</v>
      </c>
      <c r="H472" s="133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5"/>
      <c r="X472" s="136">
        <v>48148.89725</v>
      </c>
      <c r="Y472" s="137" t="e">
        <f>X472/G457*100</f>
        <v>#DIV/0!</v>
      </c>
      <c r="Z472" s="140">
        <f>Z473</f>
        <v>307023.48399999994</v>
      </c>
      <c r="AA472" s="115">
        <f aca="true" t="shared" si="79" ref="AA472:AA533">Z472/G472*100</f>
        <v>98.82873727837475</v>
      </c>
      <c r="AB472" s="118"/>
    </row>
    <row r="473" spans="1:28" ht="16.5" outlineLevel="6" thickBot="1">
      <c r="A473" s="98" t="s">
        <v>191</v>
      </c>
      <c r="B473" s="17">
        <v>953</v>
      </c>
      <c r="C473" s="9" t="s">
        <v>19</v>
      </c>
      <c r="D473" s="9" t="s">
        <v>345</v>
      </c>
      <c r="E473" s="9" t="s">
        <v>5</v>
      </c>
      <c r="F473" s="9"/>
      <c r="G473" s="140">
        <f>G474+G477+G481+G484+G487+G490+G493+G496+G499+G502+G505</f>
        <v>310662.154</v>
      </c>
      <c r="H473" s="138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9"/>
      <c r="Y473" s="137"/>
      <c r="Z473" s="140">
        <f>Z474+Z477+Z481+Z484+Z487+Z490+Z493+Z496+Z499+Z502+Z505</f>
        <v>307023.48399999994</v>
      </c>
      <c r="AA473" s="115">
        <f t="shared" si="79"/>
        <v>98.82873727837475</v>
      </c>
      <c r="AB473" s="118"/>
    </row>
    <row r="474" spans="1:28" ht="32.25" outlineLevel="6" thickBot="1">
      <c r="A474" s="67" t="s">
        <v>163</v>
      </c>
      <c r="B474" s="63">
        <v>953</v>
      </c>
      <c r="C474" s="64" t="s">
        <v>19</v>
      </c>
      <c r="D474" s="64" t="s">
        <v>346</v>
      </c>
      <c r="E474" s="64" t="s">
        <v>5</v>
      </c>
      <c r="F474" s="64"/>
      <c r="G474" s="141">
        <f>G475</f>
        <v>58909.8</v>
      </c>
      <c r="H474" s="138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70"/>
      <c r="Y474" s="137"/>
      <c r="Z474" s="141">
        <f>Z475</f>
        <v>58909.8</v>
      </c>
      <c r="AA474" s="115">
        <f t="shared" si="79"/>
        <v>100</v>
      </c>
      <c r="AB474" s="118"/>
    </row>
    <row r="475" spans="1:28" ht="16.5" outlineLevel="6" thickBot="1">
      <c r="A475" s="5" t="s">
        <v>122</v>
      </c>
      <c r="B475" s="18">
        <v>953</v>
      </c>
      <c r="C475" s="6" t="s">
        <v>19</v>
      </c>
      <c r="D475" s="6" t="s">
        <v>346</v>
      </c>
      <c r="E475" s="6" t="s">
        <v>121</v>
      </c>
      <c r="F475" s="6"/>
      <c r="G475" s="134">
        <f>G476</f>
        <v>58909.8</v>
      </c>
      <c r="H475" s="133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5"/>
      <c r="X475" s="136">
        <v>19460.04851</v>
      </c>
      <c r="Y475" s="137" t="e">
        <f>X475/#REF!*100</f>
        <v>#REF!</v>
      </c>
      <c r="Z475" s="134">
        <f>Z476</f>
        <v>58909.8</v>
      </c>
      <c r="AA475" s="115">
        <f t="shared" si="79"/>
        <v>100</v>
      </c>
      <c r="AB475" s="118"/>
    </row>
    <row r="476" spans="1:28" ht="48" outlineLevel="6" thickBot="1">
      <c r="A476" s="71" t="s">
        <v>211</v>
      </c>
      <c r="B476" s="65">
        <v>953</v>
      </c>
      <c r="C476" s="66" t="s">
        <v>19</v>
      </c>
      <c r="D476" s="66" t="s">
        <v>346</v>
      </c>
      <c r="E476" s="66" t="s">
        <v>89</v>
      </c>
      <c r="F476" s="66"/>
      <c r="G476" s="132">
        <v>58909.8</v>
      </c>
      <c r="H476" s="138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9"/>
      <c r="Y476" s="137"/>
      <c r="Z476" s="132">
        <v>58909.8</v>
      </c>
      <c r="AA476" s="115">
        <f t="shared" si="79"/>
        <v>100</v>
      </c>
      <c r="AB476" s="118"/>
    </row>
    <row r="477" spans="1:28" ht="32.25" outlineLevel="6" thickBot="1">
      <c r="A477" s="90" t="s">
        <v>208</v>
      </c>
      <c r="B477" s="63">
        <v>953</v>
      </c>
      <c r="C477" s="64" t="s">
        <v>19</v>
      </c>
      <c r="D477" s="64" t="s">
        <v>352</v>
      </c>
      <c r="E477" s="64" t="s">
        <v>5</v>
      </c>
      <c r="F477" s="64"/>
      <c r="G477" s="141">
        <f>G478</f>
        <v>172.206</v>
      </c>
      <c r="H477" s="142">
        <f aca="true" t="shared" si="80" ref="H477:X477">H478</f>
        <v>0</v>
      </c>
      <c r="I477" s="142">
        <f t="shared" si="80"/>
        <v>0</v>
      </c>
      <c r="J477" s="142">
        <f t="shared" si="80"/>
        <v>0</v>
      </c>
      <c r="K477" s="142">
        <f t="shared" si="80"/>
        <v>0</v>
      </c>
      <c r="L477" s="142">
        <f t="shared" si="80"/>
        <v>0</v>
      </c>
      <c r="M477" s="142">
        <f t="shared" si="80"/>
        <v>0</v>
      </c>
      <c r="N477" s="142">
        <f t="shared" si="80"/>
        <v>0</v>
      </c>
      <c r="O477" s="142">
        <f t="shared" si="80"/>
        <v>0</v>
      </c>
      <c r="P477" s="142">
        <f t="shared" si="80"/>
        <v>0</v>
      </c>
      <c r="Q477" s="142">
        <f t="shared" si="80"/>
        <v>0</v>
      </c>
      <c r="R477" s="142">
        <f t="shared" si="80"/>
        <v>0</v>
      </c>
      <c r="S477" s="142">
        <f t="shared" si="80"/>
        <v>0</v>
      </c>
      <c r="T477" s="142">
        <f t="shared" si="80"/>
        <v>0</v>
      </c>
      <c r="U477" s="142">
        <f t="shared" si="80"/>
        <v>0</v>
      </c>
      <c r="V477" s="142">
        <f t="shared" si="80"/>
        <v>0</v>
      </c>
      <c r="W477" s="142">
        <f t="shared" si="80"/>
        <v>0</v>
      </c>
      <c r="X477" s="142">
        <f t="shared" si="80"/>
        <v>0</v>
      </c>
      <c r="Y477" s="137">
        <v>0</v>
      </c>
      <c r="Z477" s="141">
        <f>Z478</f>
        <v>172.206</v>
      </c>
      <c r="AA477" s="115">
        <f t="shared" si="79"/>
        <v>100</v>
      </c>
      <c r="AB477" s="118"/>
    </row>
    <row r="478" spans="1:28" ht="16.5" outlineLevel="6" thickBot="1">
      <c r="A478" s="5" t="s">
        <v>122</v>
      </c>
      <c r="B478" s="18">
        <v>953</v>
      </c>
      <c r="C478" s="6" t="s">
        <v>19</v>
      </c>
      <c r="D478" s="6" t="s">
        <v>352</v>
      </c>
      <c r="E478" s="6" t="s">
        <v>121</v>
      </c>
      <c r="F478" s="6"/>
      <c r="G478" s="134">
        <f>G479+G480</f>
        <v>172.206</v>
      </c>
      <c r="H478" s="146">
        <f aca="true" t="shared" si="81" ref="H478:X478">H482</f>
        <v>0</v>
      </c>
      <c r="I478" s="146">
        <f t="shared" si="81"/>
        <v>0</v>
      </c>
      <c r="J478" s="146">
        <f t="shared" si="81"/>
        <v>0</v>
      </c>
      <c r="K478" s="146">
        <f t="shared" si="81"/>
        <v>0</v>
      </c>
      <c r="L478" s="146">
        <f t="shared" si="81"/>
        <v>0</v>
      </c>
      <c r="M478" s="146">
        <f t="shared" si="81"/>
        <v>0</v>
      </c>
      <c r="N478" s="146">
        <f t="shared" si="81"/>
        <v>0</v>
      </c>
      <c r="O478" s="146">
        <f t="shared" si="81"/>
        <v>0</v>
      </c>
      <c r="P478" s="146">
        <f t="shared" si="81"/>
        <v>0</v>
      </c>
      <c r="Q478" s="146">
        <f t="shared" si="81"/>
        <v>0</v>
      </c>
      <c r="R478" s="146">
        <f t="shared" si="81"/>
        <v>0</v>
      </c>
      <c r="S478" s="146">
        <f t="shared" si="81"/>
        <v>0</v>
      </c>
      <c r="T478" s="146">
        <f t="shared" si="81"/>
        <v>0</v>
      </c>
      <c r="U478" s="146">
        <f t="shared" si="81"/>
        <v>0</v>
      </c>
      <c r="V478" s="146">
        <f t="shared" si="81"/>
        <v>0</v>
      </c>
      <c r="W478" s="146">
        <f t="shared" si="81"/>
        <v>0</v>
      </c>
      <c r="X478" s="146">
        <f t="shared" si="81"/>
        <v>0</v>
      </c>
      <c r="Y478" s="137">
        <v>0</v>
      </c>
      <c r="Z478" s="134">
        <f>Z479+Z480</f>
        <v>172.206</v>
      </c>
      <c r="AA478" s="115">
        <f t="shared" si="79"/>
        <v>100</v>
      </c>
      <c r="AB478" s="118"/>
    </row>
    <row r="479" spans="1:28" ht="16.5" outlineLevel="6" thickBot="1">
      <c r="A479" s="69" t="s">
        <v>87</v>
      </c>
      <c r="B479" s="65">
        <v>953</v>
      </c>
      <c r="C479" s="66" t="s">
        <v>19</v>
      </c>
      <c r="D479" s="66" t="s">
        <v>352</v>
      </c>
      <c r="E479" s="66" t="s">
        <v>88</v>
      </c>
      <c r="F479" s="66"/>
      <c r="G479" s="132">
        <v>142.206</v>
      </c>
      <c r="H479" s="138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8"/>
      <c r="Y479" s="137"/>
      <c r="Z479" s="132">
        <v>142.206</v>
      </c>
      <c r="AA479" s="115">
        <f t="shared" si="79"/>
        <v>100</v>
      </c>
      <c r="AB479" s="118"/>
    </row>
    <row r="480" spans="1:28" ht="16.5" outlineLevel="6" thickBot="1">
      <c r="A480" s="69" t="s">
        <v>456</v>
      </c>
      <c r="B480" s="65">
        <v>953</v>
      </c>
      <c r="C480" s="66" t="s">
        <v>19</v>
      </c>
      <c r="D480" s="66" t="s">
        <v>455</v>
      </c>
      <c r="E480" s="66" t="s">
        <v>88</v>
      </c>
      <c r="F480" s="66"/>
      <c r="G480" s="132">
        <v>30</v>
      </c>
      <c r="H480" s="138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8"/>
      <c r="Y480" s="137"/>
      <c r="Z480" s="132">
        <v>30</v>
      </c>
      <c r="AA480" s="115">
        <f t="shared" si="79"/>
        <v>100</v>
      </c>
      <c r="AB480" s="118"/>
    </row>
    <row r="481" spans="1:28" ht="16.5" outlineLevel="6" thickBot="1">
      <c r="A481" s="90" t="s">
        <v>256</v>
      </c>
      <c r="B481" s="63">
        <v>953</v>
      </c>
      <c r="C481" s="64" t="s">
        <v>19</v>
      </c>
      <c r="D481" s="64" t="s">
        <v>347</v>
      </c>
      <c r="E481" s="64" t="s">
        <v>5</v>
      </c>
      <c r="F481" s="64"/>
      <c r="G481" s="141">
        <f>G482</f>
        <v>0</v>
      </c>
      <c r="H481" s="138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8"/>
      <c r="Y481" s="137"/>
      <c r="Z481" s="141">
        <f>Z482</f>
        <v>0</v>
      </c>
      <c r="AA481" s="115">
        <v>0</v>
      </c>
      <c r="AB481" s="118"/>
    </row>
    <row r="482" spans="1:28" ht="16.5" outlineLevel="6" thickBot="1">
      <c r="A482" s="5" t="s">
        <v>122</v>
      </c>
      <c r="B482" s="18">
        <v>953</v>
      </c>
      <c r="C482" s="6" t="s">
        <v>19</v>
      </c>
      <c r="D482" s="6" t="s">
        <v>347</v>
      </c>
      <c r="E482" s="6" t="s">
        <v>121</v>
      </c>
      <c r="F482" s="6"/>
      <c r="G482" s="134">
        <f>G483</f>
        <v>0</v>
      </c>
      <c r="H482" s="138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9">
        <v>0</v>
      </c>
      <c r="Y482" s="137">
        <v>0</v>
      </c>
      <c r="Z482" s="134">
        <f>Z483</f>
        <v>0</v>
      </c>
      <c r="AA482" s="115">
        <v>0</v>
      </c>
      <c r="AB482" s="118"/>
    </row>
    <row r="483" spans="1:28" ht="16.5" outlineLevel="6" thickBot="1">
      <c r="A483" s="69" t="s">
        <v>87</v>
      </c>
      <c r="B483" s="65">
        <v>953</v>
      </c>
      <c r="C483" s="66" t="s">
        <v>19</v>
      </c>
      <c r="D483" s="66" t="s">
        <v>347</v>
      </c>
      <c r="E483" s="66" t="s">
        <v>88</v>
      </c>
      <c r="F483" s="66"/>
      <c r="G483" s="132">
        <v>0</v>
      </c>
      <c r="H483" s="142" t="e">
        <f>#REF!+#REF!+#REF!+H519+H530+#REF!</f>
        <v>#REF!</v>
      </c>
      <c r="I483" s="142" t="e">
        <f>#REF!+#REF!+#REF!+I519+I530+#REF!</f>
        <v>#REF!</v>
      </c>
      <c r="J483" s="142" t="e">
        <f>#REF!+#REF!+#REF!+J519+J530+#REF!</f>
        <v>#REF!</v>
      </c>
      <c r="K483" s="142" t="e">
        <f>#REF!+#REF!+#REF!+K519+K530+#REF!</f>
        <v>#REF!</v>
      </c>
      <c r="L483" s="142" t="e">
        <f>#REF!+#REF!+#REF!+L519+L530+#REF!</f>
        <v>#REF!</v>
      </c>
      <c r="M483" s="142" t="e">
        <f>#REF!+#REF!+#REF!+M519+M530+#REF!</f>
        <v>#REF!</v>
      </c>
      <c r="N483" s="142" t="e">
        <f>#REF!+#REF!+#REF!+N519+N530+#REF!</f>
        <v>#REF!</v>
      </c>
      <c r="O483" s="142" t="e">
        <f>#REF!+#REF!+#REF!+O519+O530+#REF!</f>
        <v>#REF!</v>
      </c>
      <c r="P483" s="142" t="e">
        <f>#REF!+#REF!+#REF!+P519+P530+#REF!</f>
        <v>#REF!</v>
      </c>
      <c r="Q483" s="142" t="e">
        <f>#REF!+#REF!+#REF!+Q519+Q530+#REF!</f>
        <v>#REF!</v>
      </c>
      <c r="R483" s="142" t="e">
        <f>#REF!+#REF!+#REF!+R519+R530+#REF!</f>
        <v>#REF!</v>
      </c>
      <c r="S483" s="142" t="e">
        <f>#REF!+#REF!+#REF!+S519+S530+#REF!</f>
        <v>#REF!</v>
      </c>
      <c r="T483" s="142" t="e">
        <f>#REF!+#REF!+#REF!+T519+T530+#REF!</f>
        <v>#REF!</v>
      </c>
      <c r="U483" s="142" t="e">
        <f>#REF!+#REF!+#REF!+U519+U530+#REF!</f>
        <v>#REF!</v>
      </c>
      <c r="V483" s="142" t="e">
        <f>#REF!+#REF!+#REF!+V519+V530+#REF!</f>
        <v>#REF!</v>
      </c>
      <c r="W483" s="142" t="e">
        <f>#REF!+#REF!+#REF!+W519+W530+#REF!</f>
        <v>#REF!</v>
      </c>
      <c r="X483" s="142" t="e">
        <f>#REF!+#REF!+#REF!+X519+X530+#REF!</f>
        <v>#REF!</v>
      </c>
      <c r="Y483" s="137" t="e">
        <f>X483/G476*100</f>
        <v>#REF!</v>
      </c>
      <c r="Z483" s="132">
        <v>0</v>
      </c>
      <c r="AA483" s="115">
        <v>0</v>
      </c>
      <c r="AB483" s="118"/>
    </row>
    <row r="484" spans="1:28" ht="32.25" outlineLevel="6" thickBot="1">
      <c r="A484" s="99" t="s">
        <v>192</v>
      </c>
      <c r="B484" s="63">
        <v>953</v>
      </c>
      <c r="C484" s="64" t="s">
        <v>19</v>
      </c>
      <c r="D484" s="64" t="s">
        <v>348</v>
      </c>
      <c r="E484" s="64" t="s">
        <v>5</v>
      </c>
      <c r="F484" s="64"/>
      <c r="G484" s="141">
        <f>G485</f>
        <v>5478</v>
      </c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37"/>
      <c r="Z484" s="141">
        <f>Z485</f>
        <v>5150.736</v>
      </c>
      <c r="AA484" s="115">
        <f>Z484/G484*100</f>
        <v>94.02584884994523</v>
      </c>
      <c r="AB484" s="118"/>
    </row>
    <row r="485" spans="1:28" ht="16.5" outlineLevel="6" thickBot="1">
      <c r="A485" s="5" t="s">
        <v>122</v>
      </c>
      <c r="B485" s="18">
        <v>953</v>
      </c>
      <c r="C485" s="6" t="s">
        <v>19</v>
      </c>
      <c r="D485" s="6" t="s">
        <v>348</v>
      </c>
      <c r="E485" s="6" t="s">
        <v>121</v>
      </c>
      <c r="F485" s="6"/>
      <c r="G485" s="134">
        <f>G486</f>
        <v>5478</v>
      </c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37"/>
      <c r="Z485" s="134">
        <f>Z486</f>
        <v>5150.736</v>
      </c>
      <c r="AA485" s="115">
        <f t="shared" si="79"/>
        <v>94.02584884994523</v>
      </c>
      <c r="AB485" s="118"/>
    </row>
    <row r="486" spans="1:28" ht="48" outlineLevel="6" thickBot="1">
      <c r="A486" s="71" t="s">
        <v>211</v>
      </c>
      <c r="B486" s="65">
        <v>953</v>
      </c>
      <c r="C486" s="66" t="s">
        <v>19</v>
      </c>
      <c r="D486" s="66" t="s">
        <v>348</v>
      </c>
      <c r="E486" s="66" t="s">
        <v>89</v>
      </c>
      <c r="F486" s="66"/>
      <c r="G486" s="132">
        <v>5478</v>
      </c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37"/>
      <c r="Z486" s="132">
        <v>5150.736</v>
      </c>
      <c r="AA486" s="115">
        <f t="shared" si="79"/>
        <v>94.02584884994523</v>
      </c>
      <c r="AB486" s="118"/>
    </row>
    <row r="487" spans="1:28" ht="63.75" outlineLevel="6" thickBot="1">
      <c r="A487" s="100" t="s">
        <v>193</v>
      </c>
      <c r="B487" s="102">
        <v>953</v>
      </c>
      <c r="C487" s="64" t="s">
        <v>19</v>
      </c>
      <c r="D487" s="64" t="s">
        <v>349</v>
      </c>
      <c r="E487" s="64" t="s">
        <v>5</v>
      </c>
      <c r="F487" s="64"/>
      <c r="G487" s="141">
        <f>G488</f>
        <v>231255</v>
      </c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37"/>
      <c r="Z487" s="141">
        <f>Z488</f>
        <v>231255</v>
      </c>
      <c r="AA487" s="115">
        <f t="shared" si="79"/>
        <v>100</v>
      </c>
      <c r="AB487" s="118"/>
    </row>
    <row r="488" spans="1:28" ht="23.25" customHeight="1" outlineLevel="6" thickBot="1">
      <c r="A488" s="5" t="s">
        <v>122</v>
      </c>
      <c r="B488" s="18">
        <v>953</v>
      </c>
      <c r="C488" s="6" t="s">
        <v>19</v>
      </c>
      <c r="D488" s="6" t="s">
        <v>349</v>
      </c>
      <c r="E488" s="6" t="s">
        <v>121</v>
      </c>
      <c r="F488" s="6"/>
      <c r="G488" s="134">
        <f>G489</f>
        <v>231255</v>
      </c>
      <c r="H488" s="157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7"/>
      <c r="Y488" s="137"/>
      <c r="Z488" s="134">
        <f>Z489</f>
        <v>231255</v>
      </c>
      <c r="AA488" s="115">
        <f t="shared" si="79"/>
        <v>100</v>
      </c>
      <c r="AB488" s="118"/>
    </row>
    <row r="489" spans="1:28" ht="18.75" customHeight="1" outlineLevel="6" thickBot="1">
      <c r="A489" s="71" t="s">
        <v>211</v>
      </c>
      <c r="B489" s="65">
        <v>953</v>
      </c>
      <c r="C489" s="66" t="s">
        <v>19</v>
      </c>
      <c r="D489" s="66" t="s">
        <v>349</v>
      </c>
      <c r="E489" s="66" t="s">
        <v>89</v>
      </c>
      <c r="F489" s="66"/>
      <c r="G489" s="132">
        <v>231255</v>
      </c>
      <c r="H489" s="157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7"/>
      <c r="Y489" s="137"/>
      <c r="Z489" s="132">
        <v>231255</v>
      </c>
      <c r="AA489" s="115">
        <f t="shared" si="79"/>
        <v>100</v>
      </c>
      <c r="AB489" s="118"/>
    </row>
    <row r="490" spans="1:28" ht="19.5" customHeight="1" outlineLevel="6" thickBot="1">
      <c r="A490" s="82" t="s">
        <v>438</v>
      </c>
      <c r="B490" s="63">
        <v>953</v>
      </c>
      <c r="C490" s="64" t="s">
        <v>19</v>
      </c>
      <c r="D490" s="64" t="s">
        <v>439</v>
      </c>
      <c r="E490" s="64" t="s">
        <v>5</v>
      </c>
      <c r="F490" s="64"/>
      <c r="G490" s="141">
        <f>G491</f>
        <v>3600</v>
      </c>
      <c r="H490" s="157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7"/>
      <c r="Y490" s="137"/>
      <c r="Z490" s="141">
        <f>Z491</f>
        <v>3600</v>
      </c>
      <c r="AA490" s="115">
        <f t="shared" si="79"/>
        <v>100</v>
      </c>
      <c r="AB490" s="118"/>
    </row>
    <row r="491" spans="1:28" ht="20.25" customHeight="1" outlineLevel="6" thickBot="1">
      <c r="A491" s="5" t="s">
        <v>122</v>
      </c>
      <c r="B491" s="18">
        <v>953</v>
      </c>
      <c r="C491" s="6" t="s">
        <v>19</v>
      </c>
      <c r="D491" s="6" t="s">
        <v>439</v>
      </c>
      <c r="E491" s="6" t="s">
        <v>121</v>
      </c>
      <c r="F491" s="6"/>
      <c r="G491" s="134">
        <f>G492</f>
        <v>3600</v>
      </c>
      <c r="H491" s="138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9">
        <v>2744.868</v>
      </c>
      <c r="Y491" s="137" t="e">
        <f>X491/#REF!*100</f>
        <v>#REF!</v>
      </c>
      <c r="Z491" s="134">
        <f>Z492</f>
        <v>3600</v>
      </c>
      <c r="AA491" s="115">
        <f t="shared" si="79"/>
        <v>100</v>
      </c>
      <c r="AB491" s="118"/>
    </row>
    <row r="492" spans="1:28" ht="16.5" outlineLevel="6" thickBot="1">
      <c r="A492" s="69" t="s">
        <v>87</v>
      </c>
      <c r="B492" s="65">
        <v>953</v>
      </c>
      <c r="C492" s="66" t="s">
        <v>19</v>
      </c>
      <c r="D492" s="66" t="s">
        <v>439</v>
      </c>
      <c r="E492" s="66" t="s">
        <v>88</v>
      </c>
      <c r="F492" s="66"/>
      <c r="G492" s="132">
        <v>3600</v>
      </c>
      <c r="H492" s="138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9"/>
      <c r="Y492" s="137"/>
      <c r="Z492" s="132">
        <v>3600</v>
      </c>
      <c r="AA492" s="115">
        <f t="shared" si="79"/>
        <v>100</v>
      </c>
      <c r="AB492" s="118"/>
    </row>
    <row r="493" spans="1:28" ht="32.25" outlineLevel="6" thickBot="1">
      <c r="A493" s="82" t="s">
        <v>440</v>
      </c>
      <c r="B493" s="63">
        <v>953</v>
      </c>
      <c r="C493" s="64" t="s">
        <v>19</v>
      </c>
      <c r="D493" s="64" t="s">
        <v>441</v>
      </c>
      <c r="E493" s="64" t="s">
        <v>5</v>
      </c>
      <c r="F493" s="64"/>
      <c r="G493" s="141">
        <f>G494</f>
        <v>3600</v>
      </c>
      <c r="H493" s="138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9"/>
      <c r="Y493" s="137"/>
      <c r="Z493" s="141">
        <f>Z494</f>
        <v>3600</v>
      </c>
      <c r="AA493" s="115">
        <f t="shared" si="79"/>
        <v>100</v>
      </c>
      <c r="AB493" s="118"/>
    </row>
    <row r="494" spans="1:28" ht="16.5" outlineLevel="6" thickBot="1">
      <c r="A494" s="5" t="s">
        <v>122</v>
      </c>
      <c r="B494" s="18">
        <v>953</v>
      </c>
      <c r="C494" s="6" t="s">
        <v>19</v>
      </c>
      <c r="D494" s="6" t="s">
        <v>441</v>
      </c>
      <c r="E494" s="6" t="s">
        <v>121</v>
      </c>
      <c r="F494" s="6"/>
      <c r="G494" s="134">
        <f>G495</f>
        <v>3600</v>
      </c>
      <c r="H494" s="138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9"/>
      <c r="Y494" s="137"/>
      <c r="Z494" s="134">
        <f>Z495</f>
        <v>3600</v>
      </c>
      <c r="AA494" s="115">
        <f t="shared" si="79"/>
        <v>100</v>
      </c>
      <c r="AB494" s="118"/>
    </row>
    <row r="495" spans="1:28" ht="16.5" outlineLevel="6" thickBot="1">
      <c r="A495" s="69" t="s">
        <v>87</v>
      </c>
      <c r="B495" s="65">
        <v>953</v>
      </c>
      <c r="C495" s="66" t="s">
        <v>19</v>
      </c>
      <c r="D495" s="66" t="s">
        <v>441</v>
      </c>
      <c r="E495" s="66" t="s">
        <v>88</v>
      </c>
      <c r="F495" s="66"/>
      <c r="G495" s="132">
        <v>3600</v>
      </c>
      <c r="H495" s="138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9"/>
      <c r="Y495" s="137"/>
      <c r="Z495" s="132">
        <v>3600</v>
      </c>
      <c r="AA495" s="115">
        <f t="shared" si="79"/>
        <v>100</v>
      </c>
      <c r="AB495" s="118"/>
    </row>
    <row r="496" spans="1:28" ht="48" outlineLevel="6" thickBot="1">
      <c r="A496" s="82" t="s">
        <v>442</v>
      </c>
      <c r="B496" s="63">
        <v>953</v>
      </c>
      <c r="C496" s="64" t="s">
        <v>19</v>
      </c>
      <c r="D496" s="64" t="s">
        <v>445</v>
      </c>
      <c r="E496" s="64" t="s">
        <v>5</v>
      </c>
      <c r="F496" s="64"/>
      <c r="G496" s="141">
        <f>G497</f>
        <v>1860</v>
      </c>
      <c r="H496" s="138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9"/>
      <c r="Y496" s="137"/>
      <c r="Z496" s="141">
        <f>Z497</f>
        <v>1746.657</v>
      </c>
      <c r="AA496" s="115">
        <f t="shared" si="79"/>
        <v>93.90629032258065</v>
      </c>
      <c r="AB496" s="118"/>
    </row>
    <row r="497" spans="1:28" ht="16.5" outlineLevel="6" thickBot="1">
      <c r="A497" s="5" t="s">
        <v>122</v>
      </c>
      <c r="B497" s="18">
        <v>953</v>
      </c>
      <c r="C497" s="6" t="s">
        <v>19</v>
      </c>
      <c r="D497" s="6" t="s">
        <v>445</v>
      </c>
      <c r="E497" s="6" t="s">
        <v>121</v>
      </c>
      <c r="F497" s="6"/>
      <c r="G497" s="134">
        <f>G498</f>
        <v>1860</v>
      </c>
      <c r="H497" s="138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9"/>
      <c r="Y497" s="137"/>
      <c r="Z497" s="134">
        <f>Z498</f>
        <v>1746.657</v>
      </c>
      <c r="AA497" s="115">
        <f t="shared" si="79"/>
        <v>93.90629032258065</v>
      </c>
      <c r="AB497" s="118"/>
    </row>
    <row r="498" spans="1:28" ht="16.5" outlineLevel="6" thickBot="1">
      <c r="A498" s="69" t="s">
        <v>87</v>
      </c>
      <c r="B498" s="65">
        <v>953</v>
      </c>
      <c r="C498" s="66" t="s">
        <v>19</v>
      </c>
      <c r="D498" s="66" t="s">
        <v>445</v>
      </c>
      <c r="E498" s="66" t="s">
        <v>88</v>
      </c>
      <c r="F498" s="66"/>
      <c r="G498" s="132">
        <v>1860</v>
      </c>
      <c r="H498" s="138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9"/>
      <c r="Y498" s="137"/>
      <c r="Z498" s="132">
        <v>1746.657</v>
      </c>
      <c r="AA498" s="115">
        <f t="shared" si="79"/>
        <v>93.90629032258065</v>
      </c>
      <c r="AB498" s="118"/>
    </row>
    <row r="499" spans="1:28" ht="48" outlineLevel="6" thickBot="1">
      <c r="A499" s="82" t="s">
        <v>443</v>
      </c>
      <c r="B499" s="63">
        <v>953</v>
      </c>
      <c r="C499" s="64" t="s">
        <v>19</v>
      </c>
      <c r="D499" s="64" t="s">
        <v>446</v>
      </c>
      <c r="E499" s="64" t="s">
        <v>5</v>
      </c>
      <c r="F499" s="64"/>
      <c r="G499" s="141">
        <f>G500</f>
        <v>436.664</v>
      </c>
      <c r="H499" s="138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9"/>
      <c r="Y499" s="137"/>
      <c r="Z499" s="141">
        <f>Z500</f>
        <v>436.664</v>
      </c>
      <c r="AA499" s="115">
        <f t="shared" si="79"/>
        <v>100</v>
      </c>
      <c r="AB499" s="118"/>
    </row>
    <row r="500" spans="1:28" ht="16.5" outlineLevel="6" thickBot="1">
      <c r="A500" s="5" t="s">
        <v>122</v>
      </c>
      <c r="B500" s="18">
        <v>953</v>
      </c>
      <c r="C500" s="6" t="s">
        <v>19</v>
      </c>
      <c r="D500" s="6" t="s">
        <v>446</v>
      </c>
      <c r="E500" s="6" t="s">
        <v>121</v>
      </c>
      <c r="F500" s="6"/>
      <c r="G500" s="134">
        <f>G501</f>
        <v>436.664</v>
      </c>
      <c r="H500" s="138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9"/>
      <c r="Y500" s="137"/>
      <c r="Z500" s="134">
        <f>Z501</f>
        <v>436.664</v>
      </c>
      <c r="AA500" s="115">
        <f t="shared" si="79"/>
        <v>100</v>
      </c>
      <c r="AB500" s="118"/>
    </row>
    <row r="501" spans="1:28" ht="16.5" outlineLevel="6" thickBot="1">
      <c r="A501" s="69" t="s">
        <v>87</v>
      </c>
      <c r="B501" s="65">
        <v>953</v>
      </c>
      <c r="C501" s="66" t="s">
        <v>19</v>
      </c>
      <c r="D501" s="66" t="s">
        <v>446</v>
      </c>
      <c r="E501" s="66" t="s">
        <v>88</v>
      </c>
      <c r="F501" s="66"/>
      <c r="G501" s="132">
        <v>436.664</v>
      </c>
      <c r="H501" s="138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9"/>
      <c r="Y501" s="137"/>
      <c r="Z501" s="132">
        <v>436.664</v>
      </c>
      <c r="AA501" s="115">
        <f t="shared" si="79"/>
        <v>100</v>
      </c>
      <c r="AB501" s="118"/>
    </row>
    <row r="502" spans="1:28" ht="48" outlineLevel="6" thickBot="1">
      <c r="A502" s="100" t="s">
        <v>444</v>
      </c>
      <c r="B502" s="63">
        <v>953</v>
      </c>
      <c r="C502" s="64" t="s">
        <v>19</v>
      </c>
      <c r="D502" s="64" t="s">
        <v>447</v>
      </c>
      <c r="E502" s="64" t="s">
        <v>5</v>
      </c>
      <c r="F502" s="64"/>
      <c r="G502" s="141">
        <f>G503</f>
        <v>430.484</v>
      </c>
      <c r="H502" s="138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9"/>
      <c r="Y502" s="137"/>
      <c r="Z502" s="141">
        <f>Z503</f>
        <v>430.484</v>
      </c>
      <c r="AA502" s="115">
        <f t="shared" si="79"/>
        <v>100</v>
      </c>
      <c r="AB502" s="118"/>
    </row>
    <row r="503" spans="1:28" ht="16.5" outlineLevel="6" thickBot="1">
      <c r="A503" s="5" t="s">
        <v>122</v>
      </c>
      <c r="B503" s="18">
        <v>953</v>
      </c>
      <c r="C503" s="6" t="s">
        <v>19</v>
      </c>
      <c r="D503" s="6" t="s">
        <v>447</v>
      </c>
      <c r="E503" s="6" t="s">
        <v>121</v>
      </c>
      <c r="F503" s="6"/>
      <c r="G503" s="134">
        <f>G504</f>
        <v>430.484</v>
      </c>
      <c r="H503" s="138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9"/>
      <c r="Y503" s="137"/>
      <c r="Z503" s="134">
        <f>Z504</f>
        <v>430.484</v>
      </c>
      <c r="AA503" s="115">
        <f t="shared" si="79"/>
        <v>100</v>
      </c>
      <c r="AB503" s="118"/>
    </row>
    <row r="504" spans="1:28" ht="16.5" outlineLevel="6" thickBot="1">
      <c r="A504" s="69" t="s">
        <v>87</v>
      </c>
      <c r="B504" s="65">
        <v>953</v>
      </c>
      <c r="C504" s="66" t="s">
        <v>19</v>
      </c>
      <c r="D504" s="66" t="s">
        <v>447</v>
      </c>
      <c r="E504" s="66" t="s">
        <v>88</v>
      </c>
      <c r="F504" s="66"/>
      <c r="G504" s="132">
        <v>430.484</v>
      </c>
      <c r="H504" s="138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9"/>
      <c r="Y504" s="137"/>
      <c r="Z504" s="132">
        <v>430.484</v>
      </c>
      <c r="AA504" s="115">
        <f t="shared" si="79"/>
        <v>100</v>
      </c>
      <c r="AB504" s="118"/>
    </row>
    <row r="505" spans="1:28" ht="32.25" outlineLevel="6" thickBot="1">
      <c r="A505" s="100" t="s">
        <v>387</v>
      </c>
      <c r="B505" s="102">
        <v>953</v>
      </c>
      <c r="C505" s="64" t="s">
        <v>19</v>
      </c>
      <c r="D505" s="64" t="s">
        <v>386</v>
      </c>
      <c r="E505" s="64" t="s">
        <v>5</v>
      </c>
      <c r="F505" s="64"/>
      <c r="G505" s="141">
        <f>G506</f>
        <v>4920</v>
      </c>
      <c r="H505" s="138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9"/>
      <c r="Y505" s="137"/>
      <c r="Z505" s="141">
        <f>Z506</f>
        <v>1721.937</v>
      </c>
      <c r="AA505" s="115">
        <f t="shared" si="79"/>
        <v>34.99871951219512</v>
      </c>
      <c r="AB505" s="118"/>
    </row>
    <row r="506" spans="1:28" ht="16.5" outlineLevel="6" thickBot="1">
      <c r="A506" s="5" t="s">
        <v>122</v>
      </c>
      <c r="B506" s="18">
        <v>953</v>
      </c>
      <c r="C506" s="6" t="s">
        <v>19</v>
      </c>
      <c r="D506" s="6" t="s">
        <v>386</v>
      </c>
      <c r="E506" s="6" t="s">
        <v>121</v>
      </c>
      <c r="F506" s="6"/>
      <c r="G506" s="134">
        <f>G507</f>
        <v>4920</v>
      </c>
      <c r="H506" s="138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9"/>
      <c r="Y506" s="137"/>
      <c r="Z506" s="134">
        <f>Z507</f>
        <v>1721.937</v>
      </c>
      <c r="AA506" s="115">
        <f t="shared" si="79"/>
        <v>34.99871951219512</v>
      </c>
      <c r="AB506" s="118"/>
    </row>
    <row r="507" spans="1:28" ht="16.5" outlineLevel="6" thickBot="1">
      <c r="A507" s="69" t="s">
        <v>87</v>
      </c>
      <c r="B507" s="65">
        <v>953</v>
      </c>
      <c r="C507" s="66" t="s">
        <v>19</v>
      </c>
      <c r="D507" s="66" t="s">
        <v>386</v>
      </c>
      <c r="E507" s="66" t="s">
        <v>88</v>
      </c>
      <c r="F507" s="66"/>
      <c r="G507" s="132">
        <v>4920</v>
      </c>
      <c r="H507" s="138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9"/>
      <c r="Y507" s="137"/>
      <c r="Z507" s="132">
        <v>1721.937</v>
      </c>
      <c r="AA507" s="115">
        <f t="shared" si="79"/>
        <v>34.99871951219512</v>
      </c>
      <c r="AB507" s="118"/>
    </row>
    <row r="508" spans="1:28" ht="32.25" outlineLevel="6" thickBot="1">
      <c r="A508" s="58" t="s">
        <v>378</v>
      </c>
      <c r="B508" s="17">
        <v>953</v>
      </c>
      <c r="C508" s="9" t="s">
        <v>19</v>
      </c>
      <c r="D508" s="9" t="s">
        <v>379</v>
      </c>
      <c r="E508" s="9" t="s">
        <v>5</v>
      </c>
      <c r="F508" s="9"/>
      <c r="G508" s="140">
        <f>G509</f>
        <v>10</v>
      </c>
      <c r="H508" s="138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9"/>
      <c r="Y508" s="137"/>
      <c r="Z508" s="140">
        <f>Z509</f>
        <v>10</v>
      </c>
      <c r="AA508" s="115">
        <f t="shared" si="79"/>
        <v>100</v>
      </c>
      <c r="AB508" s="118"/>
    </row>
    <row r="509" spans="1:28" ht="19.5" outlineLevel="6" thickBot="1">
      <c r="A509" s="5" t="s">
        <v>122</v>
      </c>
      <c r="B509" s="18">
        <v>953</v>
      </c>
      <c r="C509" s="6" t="s">
        <v>19</v>
      </c>
      <c r="D509" s="6" t="s">
        <v>381</v>
      </c>
      <c r="E509" s="6" t="s">
        <v>382</v>
      </c>
      <c r="F509" s="56"/>
      <c r="G509" s="134">
        <f>G510</f>
        <v>10</v>
      </c>
      <c r="H509" s="138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9"/>
      <c r="Y509" s="137"/>
      <c r="Z509" s="134">
        <f>Z510</f>
        <v>10</v>
      </c>
      <c r="AA509" s="115">
        <f t="shared" si="79"/>
        <v>100</v>
      </c>
      <c r="AB509" s="118"/>
    </row>
    <row r="510" spans="1:28" ht="19.5" outlineLevel="6" thickBot="1">
      <c r="A510" s="69" t="s">
        <v>87</v>
      </c>
      <c r="B510" s="65">
        <v>953</v>
      </c>
      <c r="C510" s="66" t="s">
        <v>19</v>
      </c>
      <c r="D510" s="66" t="s">
        <v>381</v>
      </c>
      <c r="E510" s="66" t="s">
        <v>88</v>
      </c>
      <c r="F510" s="70"/>
      <c r="G510" s="132">
        <v>10</v>
      </c>
      <c r="H510" s="138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9"/>
      <c r="Y510" s="137"/>
      <c r="Z510" s="132">
        <v>10</v>
      </c>
      <c r="AA510" s="115">
        <f t="shared" si="79"/>
        <v>100</v>
      </c>
      <c r="AB510" s="118"/>
    </row>
    <row r="511" spans="1:28" ht="16.5" outlineLevel="6" thickBot="1">
      <c r="A511" s="89" t="s">
        <v>420</v>
      </c>
      <c r="B511" s="31">
        <v>953</v>
      </c>
      <c r="C511" s="31" t="s">
        <v>421</v>
      </c>
      <c r="D511" s="31" t="s">
        <v>266</v>
      </c>
      <c r="E511" s="31" t="s">
        <v>5</v>
      </c>
      <c r="F511" s="31"/>
      <c r="G511" s="169">
        <f>G512+G518</f>
        <v>20447.2</v>
      </c>
      <c r="H511" s="138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9"/>
      <c r="Y511" s="137"/>
      <c r="Z511" s="169">
        <f>Z512+Z518</f>
        <v>20447.2</v>
      </c>
      <c r="AA511" s="115">
        <f t="shared" si="79"/>
        <v>100</v>
      </c>
      <c r="AB511" s="118"/>
    </row>
    <row r="512" spans="1:28" ht="32.25" outlineLevel="6" thickBot="1">
      <c r="A512" s="80" t="s">
        <v>137</v>
      </c>
      <c r="B512" s="16">
        <v>953</v>
      </c>
      <c r="C512" s="16" t="s">
        <v>421</v>
      </c>
      <c r="D512" s="9" t="s">
        <v>267</v>
      </c>
      <c r="E512" s="9" t="s">
        <v>5</v>
      </c>
      <c r="F512" s="9"/>
      <c r="G512" s="140">
        <f>G513</f>
        <v>0</v>
      </c>
      <c r="H512" s="138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9"/>
      <c r="Y512" s="137"/>
      <c r="Z512" s="140">
        <f>Z513</f>
        <v>0</v>
      </c>
      <c r="AA512" s="115">
        <v>0</v>
      </c>
      <c r="AB512" s="118"/>
    </row>
    <row r="513" spans="1:28" ht="32.25" outlineLevel="6" thickBot="1">
      <c r="A513" s="80" t="s">
        <v>138</v>
      </c>
      <c r="B513" s="16">
        <v>953</v>
      </c>
      <c r="C513" s="16" t="s">
        <v>421</v>
      </c>
      <c r="D513" s="9" t="s">
        <v>268</v>
      </c>
      <c r="E513" s="9" t="s">
        <v>5</v>
      </c>
      <c r="F513" s="9"/>
      <c r="G513" s="140">
        <f>G514+G516</f>
        <v>0</v>
      </c>
      <c r="H513" s="138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9"/>
      <c r="Y513" s="137"/>
      <c r="Z513" s="140">
        <f>Z514+Z516</f>
        <v>0</v>
      </c>
      <c r="AA513" s="115">
        <v>0</v>
      </c>
      <c r="AB513" s="118"/>
    </row>
    <row r="514" spans="1:28" ht="32.25" outlineLevel="6" thickBot="1">
      <c r="A514" s="67" t="s">
        <v>436</v>
      </c>
      <c r="B514" s="63">
        <v>953</v>
      </c>
      <c r="C514" s="63" t="s">
        <v>421</v>
      </c>
      <c r="D514" s="64" t="s">
        <v>437</v>
      </c>
      <c r="E514" s="64" t="s">
        <v>5</v>
      </c>
      <c r="F514" s="64"/>
      <c r="G514" s="141">
        <f>G515</f>
        <v>0</v>
      </c>
      <c r="H514" s="138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9"/>
      <c r="Y514" s="137"/>
      <c r="Z514" s="141">
        <f>Z515</f>
        <v>0</v>
      </c>
      <c r="AA514" s="115">
        <v>0</v>
      </c>
      <c r="AB514" s="118"/>
    </row>
    <row r="515" spans="1:28" ht="16.5" outlineLevel="6" thickBot="1">
      <c r="A515" s="111" t="s">
        <v>87</v>
      </c>
      <c r="B515" s="117">
        <v>953</v>
      </c>
      <c r="C515" s="117" t="s">
        <v>421</v>
      </c>
      <c r="D515" s="112" t="s">
        <v>437</v>
      </c>
      <c r="E515" s="112" t="s">
        <v>88</v>
      </c>
      <c r="F515" s="112"/>
      <c r="G515" s="148">
        <v>0</v>
      </c>
      <c r="H515" s="149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98"/>
      <c r="Y515" s="151"/>
      <c r="Z515" s="148">
        <v>0</v>
      </c>
      <c r="AA515" s="115">
        <v>0</v>
      </c>
      <c r="AB515" s="118"/>
    </row>
    <row r="516" spans="1:28" ht="16.5" outlineLevel="6" thickBot="1">
      <c r="A516" s="67" t="s">
        <v>143</v>
      </c>
      <c r="B516" s="63">
        <v>953</v>
      </c>
      <c r="C516" s="63" t="s">
        <v>421</v>
      </c>
      <c r="D516" s="64" t="s">
        <v>448</v>
      </c>
      <c r="E516" s="64" t="s">
        <v>5</v>
      </c>
      <c r="F516" s="64"/>
      <c r="G516" s="141">
        <f>G517</f>
        <v>0</v>
      </c>
      <c r="H516" s="138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9"/>
      <c r="Y516" s="137"/>
      <c r="Z516" s="141">
        <f>Z517</f>
        <v>0</v>
      </c>
      <c r="AA516" s="115">
        <v>0</v>
      </c>
      <c r="AB516" s="118"/>
    </row>
    <row r="517" spans="1:28" ht="48" outlineLevel="6" thickBot="1">
      <c r="A517" s="111" t="s">
        <v>211</v>
      </c>
      <c r="B517" s="117">
        <v>953</v>
      </c>
      <c r="C517" s="117" t="s">
        <v>421</v>
      </c>
      <c r="D517" s="112" t="s">
        <v>448</v>
      </c>
      <c r="E517" s="112" t="s">
        <v>89</v>
      </c>
      <c r="F517" s="112"/>
      <c r="G517" s="148">
        <v>0</v>
      </c>
      <c r="H517" s="149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98"/>
      <c r="Y517" s="151"/>
      <c r="Z517" s="148">
        <v>0</v>
      </c>
      <c r="AA517" s="115">
        <v>0</v>
      </c>
      <c r="AB517" s="118"/>
    </row>
    <row r="518" spans="1:28" ht="16.5" outlineLevel="6" thickBot="1">
      <c r="A518" s="58" t="s">
        <v>245</v>
      </c>
      <c r="B518" s="58">
        <v>953</v>
      </c>
      <c r="C518" s="58" t="s">
        <v>421</v>
      </c>
      <c r="D518" s="9" t="s">
        <v>338</v>
      </c>
      <c r="E518" s="9" t="s">
        <v>5</v>
      </c>
      <c r="F518" s="9"/>
      <c r="G518" s="140">
        <f>G519</f>
        <v>20447.2</v>
      </c>
      <c r="H518" s="138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9"/>
      <c r="Y518" s="137"/>
      <c r="Z518" s="140">
        <f>Z519</f>
        <v>20447.2</v>
      </c>
      <c r="AA518" s="115">
        <f t="shared" si="79"/>
        <v>100</v>
      </c>
      <c r="AB518" s="118"/>
    </row>
    <row r="519" spans="1:28" ht="32.25" outlineLevel="6" thickBot="1">
      <c r="A519" s="12" t="s">
        <v>194</v>
      </c>
      <c r="B519" s="17">
        <v>953</v>
      </c>
      <c r="C519" s="9" t="s">
        <v>421</v>
      </c>
      <c r="D519" s="9" t="s">
        <v>350</v>
      </c>
      <c r="E519" s="9" t="s">
        <v>5</v>
      </c>
      <c r="F519" s="9"/>
      <c r="G519" s="140">
        <f>G520</f>
        <v>20447.2</v>
      </c>
      <c r="H519" s="144" t="e">
        <f>#REF!</f>
        <v>#REF!</v>
      </c>
      <c r="I519" s="144" t="e">
        <f>#REF!</f>
        <v>#REF!</v>
      </c>
      <c r="J519" s="144" t="e">
        <f>#REF!</f>
        <v>#REF!</v>
      </c>
      <c r="K519" s="144" t="e">
        <f>#REF!</f>
        <v>#REF!</v>
      </c>
      <c r="L519" s="144" t="e">
        <f>#REF!</f>
        <v>#REF!</v>
      </c>
      <c r="M519" s="144" t="e">
        <f>#REF!</f>
        <v>#REF!</v>
      </c>
      <c r="N519" s="144" t="e">
        <f>#REF!</f>
        <v>#REF!</v>
      </c>
      <c r="O519" s="144" t="e">
        <f>#REF!</f>
        <v>#REF!</v>
      </c>
      <c r="P519" s="144" t="e">
        <f>#REF!</f>
        <v>#REF!</v>
      </c>
      <c r="Q519" s="144" t="e">
        <f>#REF!</f>
        <v>#REF!</v>
      </c>
      <c r="R519" s="144" t="e">
        <f>#REF!</f>
        <v>#REF!</v>
      </c>
      <c r="S519" s="144" t="e">
        <f>#REF!</f>
        <v>#REF!</v>
      </c>
      <c r="T519" s="144" t="e">
        <f>#REF!</f>
        <v>#REF!</v>
      </c>
      <c r="U519" s="144" t="e">
        <f>#REF!</f>
        <v>#REF!</v>
      </c>
      <c r="V519" s="144" t="e">
        <f>#REF!</f>
        <v>#REF!</v>
      </c>
      <c r="W519" s="144" t="e">
        <f>#REF!</f>
        <v>#REF!</v>
      </c>
      <c r="X519" s="145" t="e">
        <f>#REF!</f>
        <v>#REF!</v>
      </c>
      <c r="Y519" s="137" t="e">
        <f>X519/G489*100</f>
        <v>#REF!</v>
      </c>
      <c r="Z519" s="140">
        <f>Z520</f>
        <v>20447.2</v>
      </c>
      <c r="AA519" s="115">
        <f t="shared" si="79"/>
        <v>100</v>
      </c>
      <c r="AB519" s="118"/>
    </row>
    <row r="520" spans="1:28" ht="32.25" outlineLevel="6" thickBot="1">
      <c r="A520" s="67" t="s">
        <v>195</v>
      </c>
      <c r="B520" s="63">
        <v>953</v>
      </c>
      <c r="C520" s="64" t="s">
        <v>421</v>
      </c>
      <c r="D520" s="64" t="s">
        <v>351</v>
      </c>
      <c r="E520" s="64" t="s">
        <v>5</v>
      </c>
      <c r="F520" s="64"/>
      <c r="G520" s="141">
        <f>G521</f>
        <v>20447.2</v>
      </c>
      <c r="H520" s="157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9"/>
      <c r="Y520" s="137"/>
      <c r="Z520" s="141">
        <f>Z521</f>
        <v>20447.2</v>
      </c>
      <c r="AA520" s="115">
        <f t="shared" si="79"/>
        <v>100</v>
      </c>
      <c r="AB520" s="118"/>
    </row>
    <row r="521" spans="1:28" ht="16.5" outlineLevel="6" thickBot="1">
      <c r="A521" s="5" t="s">
        <v>122</v>
      </c>
      <c r="B521" s="18">
        <v>953</v>
      </c>
      <c r="C521" s="6" t="s">
        <v>421</v>
      </c>
      <c r="D521" s="6" t="s">
        <v>351</v>
      </c>
      <c r="E521" s="6" t="s">
        <v>121</v>
      </c>
      <c r="F521" s="6"/>
      <c r="G521" s="134">
        <f>G522+G523</f>
        <v>20447.2</v>
      </c>
      <c r="H521" s="157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9"/>
      <c r="Y521" s="137"/>
      <c r="Z521" s="134">
        <f>Z522+Z523</f>
        <v>20447.2</v>
      </c>
      <c r="AA521" s="115">
        <f t="shared" si="79"/>
        <v>100</v>
      </c>
      <c r="AB521" s="118"/>
    </row>
    <row r="522" spans="1:28" ht="48" outlineLevel="6" thickBot="1">
      <c r="A522" s="71" t="s">
        <v>211</v>
      </c>
      <c r="B522" s="65">
        <v>953</v>
      </c>
      <c r="C522" s="66" t="s">
        <v>421</v>
      </c>
      <c r="D522" s="66" t="s">
        <v>351</v>
      </c>
      <c r="E522" s="66" t="s">
        <v>89</v>
      </c>
      <c r="F522" s="66"/>
      <c r="G522" s="132">
        <v>20447.2</v>
      </c>
      <c r="H522" s="157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9"/>
      <c r="Y522" s="137"/>
      <c r="Z522" s="132">
        <v>20447.2</v>
      </c>
      <c r="AA522" s="115">
        <f t="shared" si="79"/>
        <v>100</v>
      </c>
      <c r="AB522" s="118"/>
    </row>
    <row r="523" spans="1:28" ht="16.5" outlineLevel="6" thickBot="1">
      <c r="A523" s="69" t="s">
        <v>87</v>
      </c>
      <c r="B523" s="65">
        <v>953</v>
      </c>
      <c r="C523" s="66" t="s">
        <v>421</v>
      </c>
      <c r="D523" s="66" t="s">
        <v>363</v>
      </c>
      <c r="E523" s="66" t="s">
        <v>88</v>
      </c>
      <c r="F523" s="66"/>
      <c r="G523" s="132">
        <v>0</v>
      </c>
      <c r="H523" s="157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9"/>
      <c r="Y523" s="137"/>
      <c r="Z523" s="132">
        <v>0</v>
      </c>
      <c r="AA523" s="115">
        <v>0</v>
      </c>
      <c r="AB523" s="118"/>
    </row>
    <row r="524" spans="1:28" ht="16.5" outlineLevel="6" thickBot="1">
      <c r="A524" s="89" t="s">
        <v>196</v>
      </c>
      <c r="B524" s="15">
        <v>953</v>
      </c>
      <c r="C524" s="31" t="s">
        <v>20</v>
      </c>
      <c r="D524" s="31" t="s">
        <v>266</v>
      </c>
      <c r="E524" s="31" t="s">
        <v>5</v>
      </c>
      <c r="F524" s="31"/>
      <c r="G524" s="169">
        <f>G525</f>
        <v>4361.225</v>
      </c>
      <c r="H524" s="138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9"/>
      <c r="Y524" s="137"/>
      <c r="Z524" s="169">
        <f>Z525</f>
        <v>4313.869</v>
      </c>
      <c r="AA524" s="115">
        <f t="shared" si="79"/>
        <v>98.9141582926815</v>
      </c>
      <c r="AB524" s="118"/>
    </row>
    <row r="525" spans="1:28" ht="16.5" outlineLevel="6" thickBot="1">
      <c r="A525" s="8" t="s">
        <v>247</v>
      </c>
      <c r="B525" s="16">
        <v>953</v>
      </c>
      <c r="C525" s="9" t="s">
        <v>20</v>
      </c>
      <c r="D525" s="9" t="s">
        <v>338</v>
      </c>
      <c r="E525" s="9" t="s">
        <v>5</v>
      </c>
      <c r="F525" s="9"/>
      <c r="G525" s="140">
        <f>G526+G538</f>
        <v>4361.225</v>
      </c>
      <c r="H525" s="138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9"/>
      <c r="Y525" s="137"/>
      <c r="Z525" s="140">
        <f>Z526+Z538</f>
        <v>4313.869</v>
      </c>
      <c r="AA525" s="115">
        <f t="shared" si="79"/>
        <v>98.9141582926815</v>
      </c>
      <c r="AB525" s="118"/>
    </row>
    <row r="526" spans="1:28" ht="16.5" outlineLevel="6" thickBot="1">
      <c r="A526" s="73" t="s">
        <v>136</v>
      </c>
      <c r="B526" s="95">
        <v>953</v>
      </c>
      <c r="C526" s="64" t="s">
        <v>20</v>
      </c>
      <c r="D526" s="64" t="s">
        <v>345</v>
      </c>
      <c r="E526" s="64" t="s">
        <v>5</v>
      </c>
      <c r="F526" s="64"/>
      <c r="G526" s="141">
        <f>G527+G530+G533</f>
        <v>4070.665</v>
      </c>
      <c r="H526" s="138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9"/>
      <c r="Y526" s="137"/>
      <c r="Z526" s="141">
        <f>Z527+Z530+Z533</f>
        <v>4070.665</v>
      </c>
      <c r="AA526" s="115">
        <f t="shared" si="79"/>
        <v>100</v>
      </c>
      <c r="AB526" s="118"/>
    </row>
    <row r="527" spans="1:28" ht="48" outlineLevel="6" thickBot="1">
      <c r="A527" s="73" t="s">
        <v>197</v>
      </c>
      <c r="B527" s="95">
        <v>953</v>
      </c>
      <c r="C527" s="64" t="s">
        <v>20</v>
      </c>
      <c r="D527" s="64" t="s">
        <v>353</v>
      </c>
      <c r="E527" s="64" t="s">
        <v>5</v>
      </c>
      <c r="F527" s="64"/>
      <c r="G527" s="141">
        <f>G528</f>
        <v>0</v>
      </c>
      <c r="H527" s="138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9"/>
      <c r="Y527" s="137"/>
      <c r="Z527" s="141">
        <f>Z528</f>
        <v>0</v>
      </c>
      <c r="AA527" s="115">
        <v>0</v>
      </c>
      <c r="AB527" s="118"/>
    </row>
    <row r="528" spans="1:28" ht="32.25" outlineLevel="6" thickBot="1">
      <c r="A528" s="5" t="s">
        <v>101</v>
      </c>
      <c r="B528" s="18">
        <v>953</v>
      </c>
      <c r="C528" s="6" t="s">
        <v>20</v>
      </c>
      <c r="D528" s="6" t="s">
        <v>353</v>
      </c>
      <c r="E528" s="6" t="s">
        <v>95</v>
      </c>
      <c r="F528" s="6"/>
      <c r="G528" s="134">
        <f>G529</f>
        <v>0</v>
      </c>
      <c r="H528" s="138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9"/>
      <c r="Y528" s="137"/>
      <c r="Z528" s="134">
        <f>Z529</f>
        <v>0</v>
      </c>
      <c r="AA528" s="115">
        <v>0</v>
      </c>
      <c r="AB528" s="118"/>
    </row>
    <row r="529" spans="1:28" ht="32.25" outlineLevel="6" thickBot="1">
      <c r="A529" s="61" t="s">
        <v>103</v>
      </c>
      <c r="B529" s="65">
        <v>953</v>
      </c>
      <c r="C529" s="66" t="s">
        <v>20</v>
      </c>
      <c r="D529" s="66" t="s">
        <v>353</v>
      </c>
      <c r="E529" s="66" t="s">
        <v>97</v>
      </c>
      <c r="F529" s="66"/>
      <c r="G529" s="132">
        <v>0</v>
      </c>
      <c r="H529" s="138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9"/>
      <c r="Y529" s="137"/>
      <c r="Z529" s="132">
        <v>0</v>
      </c>
      <c r="AA529" s="115">
        <v>0</v>
      </c>
      <c r="AB529" s="118"/>
    </row>
    <row r="530" spans="1:28" ht="48" outlineLevel="6" thickBot="1">
      <c r="A530" s="73" t="s">
        <v>198</v>
      </c>
      <c r="B530" s="95">
        <v>953</v>
      </c>
      <c r="C530" s="64" t="s">
        <v>20</v>
      </c>
      <c r="D530" s="64" t="s">
        <v>354</v>
      </c>
      <c r="E530" s="64" t="s">
        <v>5</v>
      </c>
      <c r="F530" s="64"/>
      <c r="G530" s="141">
        <f>G531</f>
        <v>895.225</v>
      </c>
      <c r="H530" s="144">
        <f aca="true" t="shared" si="82" ref="H530:X530">H531</f>
        <v>0</v>
      </c>
      <c r="I530" s="144">
        <f t="shared" si="82"/>
        <v>0</v>
      </c>
      <c r="J530" s="144">
        <f t="shared" si="82"/>
        <v>0</v>
      </c>
      <c r="K530" s="144">
        <f t="shared" si="82"/>
        <v>0</v>
      </c>
      <c r="L530" s="144">
        <f t="shared" si="82"/>
        <v>0</v>
      </c>
      <c r="M530" s="144">
        <f t="shared" si="82"/>
        <v>0</v>
      </c>
      <c r="N530" s="144">
        <f t="shared" si="82"/>
        <v>0</v>
      </c>
      <c r="O530" s="144">
        <f t="shared" si="82"/>
        <v>0</v>
      </c>
      <c r="P530" s="144">
        <f t="shared" si="82"/>
        <v>0</v>
      </c>
      <c r="Q530" s="144">
        <f t="shared" si="82"/>
        <v>0</v>
      </c>
      <c r="R530" s="144">
        <f t="shared" si="82"/>
        <v>0</v>
      </c>
      <c r="S530" s="144">
        <f t="shared" si="82"/>
        <v>0</v>
      </c>
      <c r="T530" s="144">
        <f t="shared" si="82"/>
        <v>0</v>
      </c>
      <c r="U530" s="144">
        <f t="shared" si="82"/>
        <v>0</v>
      </c>
      <c r="V530" s="144">
        <f t="shared" si="82"/>
        <v>0</v>
      </c>
      <c r="W530" s="144">
        <f t="shared" si="82"/>
        <v>0</v>
      </c>
      <c r="X530" s="145">
        <f t="shared" si="82"/>
        <v>82757.514</v>
      </c>
      <c r="Y530" s="137">
        <f>X530/G524*100</f>
        <v>1897.5749703351692</v>
      </c>
      <c r="Z530" s="141">
        <f>Z531</f>
        <v>895.225</v>
      </c>
      <c r="AA530" s="115">
        <f t="shared" si="79"/>
        <v>100</v>
      </c>
      <c r="AB530" s="118"/>
    </row>
    <row r="531" spans="1:28" ht="21.75" customHeight="1" outlineLevel="6" thickBot="1">
      <c r="A531" s="5" t="s">
        <v>122</v>
      </c>
      <c r="B531" s="18">
        <v>953</v>
      </c>
      <c r="C531" s="6" t="s">
        <v>20</v>
      </c>
      <c r="D531" s="6" t="s">
        <v>354</v>
      </c>
      <c r="E531" s="6" t="s">
        <v>121</v>
      </c>
      <c r="F531" s="6"/>
      <c r="G531" s="134">
        <f>G532</f>
        <v>895.225</v>
      </c>
      <c r="H531" s="133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5"/>
      <c r="X531" s="136">
        <v>82757.514</v>
      </c>
      <c r="Y531" s="137">
        <f>X531/G525*100</f>
        <v>1897.5749703351692</v>
      </c>
      <c r="Z531" s="134">
        <f>Z532</f>
        <v>895.225</v>
      </c>
      <c r="AA531" s="115">
        <f t="shared" si="79"/>
        <v>100</v>
      </c>
      <c r="AB531" s="118"/>
    </row>
    <row r="532" spans="1:28" ht="16.5" outlineLevel="6" thickBot="1">
      <c r="A532" s="69" t="s">
        <v>87</v>
      </c>
      <c r="B532" s="96">
        <v>953</v>
      </c>
      <c r="C532" s="66" t="s">
        <v>20</v>
      </c>
      <c r="D532" s="66" t="s">
        <v>354</v>
      </c>
      <c r="E532" s="66" t="s">
        <v>88</v>
      </c>
      <c r="F532" s="66"/>
      <c r="G532" s="132">
        <v>895.225</v>
      </c>
      <c r="H532" s="138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9"/>
      <c r="Y532" s="137"/>
      <c r="Z532" s="132">
        <v>895.225</v>
      </c>
      <c r="AA532" s="115">
        <f t="shared" si="79"/>
        <v>100</v>
      </c>
      <c r="AB532" s="118"/>
    </row>
    <row r="533" spans="1:28" ht="16.5" outlineLevel="6" thickBot="1">
      <c r="A533" s="82" t="s">
        <v>199</v>
      </c>
      <c r="B533" s="63">
        <v>953</v>
      </c>
      <c r="C533" s="64" t="s">
        <v>20</v>
      </c>
      <c r="D533" s="64" t="s">
        <v>355</v>
      </c>
      <c r="E533" s="64" t="s">
        <v>5</v>
      </c>
      <c r="F533" s="64"/>
      <c r="G533" s="141">
        <f>G534+G537</f>
        <v>3175.44</v>
      </c>
      <c r="H533" s="138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9"/>
      <c r="Y533" s="137"/>
      <c r="Z533" s="141">
        <f>Z534+Z537</f>
        <v>3175.44</v>
      </c>
      <c r="AA533" s="115">
        <f t="shared" si="79"/>
        <v>100</v>
      </c>
      <c r="AB533" s="118"/>
    </row>
    <row r="534" spans="1:28" ht="32.25" outlineLevel="6" thickBot="1">
      <c r="A534" s="5" t="s">
        <v>101</v>
      </c>
      <c r="B534" s="18">
        <v>953</v>
      </c>
      <c r="C534" s="6" t="s">
        <v>20</v>
      </c>
      <c r="D534" s="6" t="s">
        <v>355</v>
      </c>
      <c r="E534" s="6" t="s">
        <v>95</v>
      </c>
      <c r="F534" s="6"/>
      <c r="G534" s="134">
        <f>G535</f>
        <v>0</v>
      </c>
      <c r="H534" s="138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9"/>
      <c r="Y534" s="137"/>
      <c r="Z534" s="134">
        <f>Z535</f>
        <v>0</v>
      </c>
      <c r="AA534" s="115">
        <v>0</v>
      </c>
      <c r="AB534" s="118"/>
    </row>
    <row r="535" spans="1:28" ht="32.25" outlineLevel="6" thickBot="1">
      <c r="A535" s="61" t="s">
        <v>103</v>
      </c>
      <c r="B535" s="65">
        <v>953</v>
      </c>
      <c r="C535" s="66" t="s">
        <v>20</v>
      </c>
      <c r="D535" s="66" t="s">
        <v>355</v>
      </c>
      <c r="E535" s="66" t="s">
        <v>97</v>
      </c>
      <c r="F535" s="66"/>
      <c r="G535" s="132">
        <v>0</v>
      </c>
      <c r="H535" s="138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9"/>
      <c r="Y535" s="137"/>
      <c r="Z535" s="132">
        <v>0</v>
      </c>
      <c r="AA535" s="115">
        <v>0</v>
      </c>
      <c r="AB535" s="118"/>
    </row>
    <row r="536" spans="1:28" ht="16.5" outlineLevel="6" thickBot="1">
      <c r="A536" s="5" t="s">
        <v>122</v>
      </c>
      <c r="B536" s="18">
        <v>953</v>
      </c>
      <c r="C536" s="6" t="s">
        <v>20</v>
      </c>
      <c r="D536" s="6" t="s">
        <v>355</v>
      </c>
      <c r="E536" s="6" t="s">
        <v>121</v>
      </c>
      <c r="F536" s="6"/>
      <c r="G536" s="134">
        <f>G537</f>
        <v>3175.44</v>
      </c>
      <c r="H536" s="138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9"/>
      <c r="Y536" s="137"/>
      <c r="Z536" s="134">
        <f>Z537</f>
        <v>3175.44</v>
      </c>
      <c r="AA536" s="115">
        <f aca="true" t="shared" si="83" ref="AA536:AA567">Z536/G536*100</f>
        <v>100</v>
      </c>
      <c r="AB536" s="118"/>
    </row>
    <row r="537" spans="1:28" ht="48" outlineLevel="6" thickBot="1">
      <c r="A537" s="71" t="s">
        <v>211</v>
      </c>
      <c r="B537" s="65">
        <v>953</v>
      </c>
      <c r="C537" s="66" t="s">
        <v>20</v>
      </c>
      <c r="D537" s="66" t="s">
        <v>355</v>
      </c>
      <c r="E537" s="66" t="s">
        <v>89</v>
      </c>
      <c r="F537" s="66"/>
      <c r="G537" s="132">
        <v>3175.44</v>
      </c>
      <c r="H537" s="138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9"/>
      <c r="Y537" s="137"/>
      <c r="Z537" s="132">
        <v>3175.44</v>
      </c>
      <c r="AA537" s="115">
        <f t="shared" si="83"/>
        <v>100</v>
      </c>
      <c r="AB537" s="118"/>
    </row>
    <row r="538" spans="1:28" ht="32.25" outlineLevel="6" thickBot="1">
      <c r="A538" s="110" t="s">
        <v>200</v>
      </c>
      <c r="B538" s="63">
        <v>953</v>
      </c>
      <c r="C538" s="64" t="s">
        <v>20</v>
      </c>
      <c r="D538" s="64" t="s">
        <v>356</v>
      </c>
      <c r="E538" s="64" t="s">
        <v>5</v>
      </c>
      <c r="F538" s="64"/>
      <c r="G538" s="141">
        <f>G539</f>
        <v>290.56</v>
      </c>
      <c r="H538" s="138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9"/>
      <c r="Y538" s="137"/>
      <c r="Z538" s="141">
        <f>Z539</f>
        <v>243.204</v>
      </c>
      <c r="AA538" s="115">
        <f t="shared" si="83"/>
        <v>83.70181718061674</v>
      </c>
      <c r="AB538" s="118"/>
    </row>
    <row r="539" spans="1:28" ht="16.5" outlineLevel="6" thickBot="1">
      <c r="A539" s="5" t="s">
        <v>126</v>
      </c>
      <c r="B539" s="18">
        <v>953</v>
      </c>
      <c r="C539" s="6" t="s">
        <v>20</v>
      </c>
      <c r="D539" s="6" t="s">
        <v>357</v>
      </c>
      <c r="E539" s="6" t="s">
        <v>124</v>
      </c>
      <c r="F539" s="6"/>
      <c r="G539" s="134">
        <f>G540</f>
        <v>290.56</v>
      </c>
      <c r="H539" s="138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9"/>
      <c r="Y539" s="137"/>
      <c r="Z539" s="134">
        <f>Z540</f>
        <v>243.204</v>
      </c>
      <c r="AA539" s="115">
        <f t="shared" si="83"/>
        <v>83.70181718061674</v>
      </c>
      <c r="AB539" s="118"/>
    </row>
    <row r="540" spans="1:28" ht="32.25" outlineLevel="6" thickBot="1">
      <c r="A540" s="61" t="s">
        <v>127</v>
      </c>
      <c r="B540" s="65">
        <v>953</v>
      </c>
      <c r="C540" s="66" t="s">
        <v>20</v>
      </c>
      <c r="D540" s="66" t="s">
        <v>357</v>
      </c>
      <c r="E540" s="66" t="s">
        <v>125</v>
      </c>
      <c r="F540" s="66"/>
      <c r="G540" s="132">
        <v>290.56</v>
      </c>
      <c r="H540" s="138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9"/>
      <c r="Y540" s="137"/>
      <c r="Z540" s="132">
        <v>243.204</v>
      </c>
      <c r="AA540" s="115">
        <f t="shared" si="83"/>
        <v>83.70181718061674</v>
      </c>
      <c r="AB540" s="118"/>
    </row>
    <row r="541" spans="1:28" ht="16.5" outlineLevel="6" thickBot="1">
      <c r="A541" s="89" t="s">
        <v>34</v>
      </c>
      <c r="B541" s="15">
        <v>953</v>
      </c>
      <c r="C541" s="31" t="s">
        <v>13</v>
      </c>
      <c r="D541" s="31" t="s">
        <v>266</v>
      </c>
      <c r="E541" s="31" t="s">
        <v>5</v>
      </c>
      <c r="F541" s="31"/>
      <c r="G541" s="169">
        <f>G546+G542</f>
        <v>13161.055000000002</v>
      </c>
      <c r="H541" s="138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9"/>
      <c r="Y541" s="137"/>
      <c r="Z541" s="169">
        <f>Z546+Z542</f>
        <v>12862.368</v>
      </c>
      <c r="AA541" s="115">
        <f t="shared" si="83"/>
        <v>97.73052388277382</v>
      </c>
      <c r="AB541" s="118"/>
    </row>
    <row r="542" spans="1:28" ht="32.25" outlineLevel="6" thickBot="1">
      <c r="A542" s="80" t="s">
        <v>137</v>
      </c>
      <c r="B542" s="16">
        <v>953</v>
      </c>
      <c r="C542" s="9" t="s">
        <v>13</v>
      </c>
      <c r="D542" s="9" t="s">
        <v>267</v>
      </c>
      <c r="E542" s="9" t="s">
        <v>5</v>
      </c>
      <c r="F542" s="31"/>
      <c r="G542" s="140">
        <f>G543</f>
        <v>42.062</v>
      </c>
      <c r="H542" s="138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9"/>
      <c r="Y542" s="137"/>
      <c r="Z542" s="140">
        <f>Z543</f>
        <v>42.062</v>
      </c>
      <c r="AA542" s="115">
        <f t="shared" si="83"/>
        <v>100</v>
      </c>
      <c r="AB542" s="118"/>
    </row>
    <row r="543" spans="1:28" ht="32.25" outlineLevel="6" thickBot="1">
      <c r="A543" s="80" t="s">
        <v>138</v>
      </c>
      <c r="B543" s="16">
        <v>953</v>
      </c>
      <c r="C543" s="9" t="s">
        <v>13</v>
      </c>
      <c r="D543" s="9" t="s">
        <v>268</v>
      </c>
      <c r="E543" s="9" t="s">
        <v>5</v>
      </c>
      <c r="F543" s="31"/>
      <c r="G543" s="140">
        <f>G544</f>
        <v>42.062</v>
      </c>
      <c r="H543" s="138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9"/>
      <c r="Y543" s="137"/>
      <c r="Z543" s="140">
        <f>Z544</f>
        <v>42.062</v>
      </c>
      <c r="AA543" s="115">
        <f t="shared" si="83"/>
        <v>100</v>
      </c>
      <c r="AB543" s="118"/>
    </row>
    <row r="544" spans="1:28" ht="16.5" outlineLevel="6" thickBot="1">
      <c r="A544" s="67" t="s">
        <v>143</v>
      </c>
      <c r="B544" s="63">
        <v>953</v>
      </c>
      <c r="C544" s="64" t="s">
        <v>13</v>
      </c>
      <c r="D544" s="64" t="s">
        <v>272</v>
      </c>
      <c r="E544" s="64" t="s">
        <v>5</v>
      </c>
      <c r="F544" s="64"/>
      <c r="G544" s="141">
        <f>G545</f>
        <v>42.062</v>
      </c>
      <c r="H544" s="138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9"/>
      <c r="Y544" s="137"/>
      <c r="Z544" s="141">
        <f>Z545</f>
        <v>42.062</v>
      </c>
      <c r="AA544" s="115">
        <f t="shared" si="83"/>
        <v>100</v>
      </c>
      <c r="AB544" s="118"/>
    </row>
    <row r="545" spans="1:28" ht="16.5" outlineLevel="6" thickBot="1">
      <c r="A545" s="111" t="s">
        <v>371</v>
      </c>
      <c r="B545" s="117">
        <v>953</v>
      </c>
      <c r="C545" s="112" t="s">
        <v>13</v>
      </c>
      <c r="D545" s="112" t="s">
        <v>272</v>
      </c>
      <c r="E545" s="112" t="s">
        <v>372</v>
      </c>
      <c r="F545" s="112"/>
      <c r="G545" s="148">
        <v>42.062</v>
      </c>
      <c r="H545" s="149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98"/>
      <c r="Y545" s="151"/>
      <c r="Z545" s="148">
        <v>42.062</v>
      </c>
      <c r="AA545" s="115">
        <f t="shared" si="83"/>
        <v>100</v>
      </c>
      <c r="AB545" s="118"/>
    </row>
    <row r="546" spans="1:28" ht="16.5" outlineLevel="6" thickBot="1">
      <c r="A546" s="58" t="s">
        <v>245</v>
      </c>
      <c r="B546" s="16">
        <v>953</v>
      </c>
      <c r="C546" s="9" t="s">
        <v>13</v>
      </c>
      <c r="D546" s="9" t="s">
        <v>338</v>
      </c>
      <c r="E546" s="9" t="s">
        <v>5</v>
      </c>
      <c r="F546" s="9"/>
      <c r="G546" s="140">
        <f>G547</f>
        <v>13118.993000000002</v>
      </c>
      <c r="H546" s="138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9"/>
      <c r="Y546" s="137"/>
      <c r="Z546" s="140">
        <f>Z547</f>
        <v>12820.306</v>
      </c>
      <c r="AA546" s="115">
        <f t="shared" si="83"/>
        <v>97.7232475084025</v>
      </c>
      <c r="AB546" s="118"/>
    </row>
    <row r="547" spans="1:28" ht="32.25" outlineLevel="6" thickBot="1">
      <c r="A547" s="58" t="s">
        <v>200</v>
      </c>
      <c r="B547" s="16">
        <v>953</v>
      </c>
      <c r="C547" s="9" t="s">
        <v>13</v>
      </c>
      <c r="D547" s="9" t="s">
        <v>358</v>
      </c>
      <c r="E547" s="9" t="s">
        <v>5</v>
      </c>
      <c r="F547" s="9"/>
      <c r="G547" s="140">
        <f>G548</f>
        <v>13118.993000000002</v>
      </c>
      <c r="H547" s="138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9"/>
      <c r="Y547" s="137"/>
      <c r="Z547" s="140">
        <f>Z548</f>
        <v>12820.306</v>
      </c>
      <c r="AA547" s="115">
        <f t="shared" si="83"/>
        <v>97.7232475084025</v>
      </c>
      <c r="AB547" s="118"/>
    </row>
    <row r="548" spans="1:28" ht="32.25" outlineLevel="6" thickBot="1">
      <c r="A548" s="67" t="s">
        <v>144</v>
      </c>
      <c r="B548" s="63">
        <v>953</v>
      </c>
      <c r="C548" s="64" t="s">
        <v>13</v>
      </c>
      <c r="D548" s="64" t="s">
        <v>359</v>
      </c>
      <c r="E548" s="64" t="s">
        <v>5</v>
      </c>
      <c r="F548" s="64"/>
      <c r="G548" s="141">
        <f>G549+G553+G556</f>
        <v>13118.993000000002</v>
      </c>
      <c r="H548" s="138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9"/>
      <c r="Y548" s="137"/>
      <c r="Z548" s="141">
        <f>Z549+Z553+Z556</f>
        <v>12820.306</v>
      </c>
      <c r="AA548" s="115">
        <f t="shared" si="83"/>
        <v>97.7232475084025</v>
      </c>
      <c r="AB548" s="118"/>
    </row>
    <row r="549" spans="1:31" ht="16.5" outlineLevel="6" thickBot="1">
      <c r="A549" s="5" t="s">
        <v>114</v>
      </c>
      <c r="B549" s="18">
        <v>953</v>
      </c>
      <c r="C549" s="6" t="s">
        <v>13</v>
      </c>
      <c r="D549" s="6" t="s">
        <v>359</v>
      </c>
      <c r="E549" s="6" t="s">
        <v>113</v>
      </c>
      <c r="F549" s="6"/>
      <c r="G549" s="134">
        <f>G550+G551+G552</f>
        <v>11322.630000000001</v>
      </c>
      <c r="H549" s="138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9"/>
      <c r="Y549" s="137"/>
      <c r="Z549" s="134">
        <f>Z550+Z551+Z552</f>
        <v>11133.126</v>
      </c>
      <c r="AA549" s="115">
        <f t="shared" si="83"/>
        <v>98.32632524422328</v>
      </c>
      <c r="AB549" s="118"/>
      <c r="AD549" s="119"/>
      <c r="AE549" s="119"/>
    </row>
    <row r="550" spans="1:31" ht="16.5" outlineLevel="6" thickBot="1">
      <c r="A550" s="61" t="s">
        <v>262</v>
      </c>
      <c r="B550" s="65">
        <v>953</v>
      </c>
      <c r="C550" s="66" t="s">
        <v>13</v>
      </c>
      <c r="D550" s="66" t="s">
        <v>359</v>
      </c>
      <c r="E550" s="66" t="s">
        <v>115</v>
      </c>
      <c r="F550" s="66"/>
      <c r="G550" s="132">
        <v>8708.679</v>
      </c>
      <c r="H550" s="138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9"/>
      <c r="Y550" s="137"/>
      <c r="Z550" s="132">
        <v>8519.175</v>
      </c>
      <c r="AA550" s="115">
        <f t="shared" si="83"/>
        <v>97.82396388706024</v>
      </c>
      <c r="AB550" s="118"/>
      <c r="AD550" s="119"/>
      <c r="AE550" s="119"/>
    </row>
    <row r="551" spans="1:31" ht="32.25" outlineLevel="6" thickBot="1">
      <c r="A551" s="61" t="s">
        <v>264</v>
      </c>
      <c r="B551" s="65">
        <v>953</v>
      </c>
      <c r="C551" s="66" t="s">
        <v>13</v>
      </c>
      <c r="D551" s="66" t="s">
        <v>359</v>
      </c>
      <c r="E551" s="66" t="s">
        <v>116</v>
      </c>
      <c r="F551" s="66"/>
      <c r="G551" s="132">
        <v>0</v>
      </c>
      <c r="H551" s="138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9"/>
      <c r="Y551" s="137"/>
      <c r="Z551" s="132">
        <v>0</v>
      </c>
      <c r="AA551" s="115">
        <v>0</v>
      </c>
      <c r="AB551" s="118"/>
      <c r="AD551" s="119"/>
      <c r="AE551" s="119"/>
    </row>
    <row r="552" spans="1:31" ht="48" outlineLevel="6" thickBot="1">
      <c r="A552" s="61" t="s">
        <v>260</v>
      </c>
      <c r="B552" s="65">
        <v>953</v>
      </c>
      <c r="C552" s="66" t="s">
        <v>13</v>
      </c>
      <c r="D552" s="66" t="s">
        <v>359</v>
      </c>
      <c r="E552" s="66" t="s">
        <v>261</v>
      </c>
      <c r="F552" s="66"/>
      <c r="G552" s="132">
        <v>2613.951</v>
      </c>
      <c r="H552" s="138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9"/>
      <c r="Y552" s="137"/>
      <c r="Z552" s="132">
        <v>2613.951</v>
      </c>
      <c r="AA552" s="115">
        <f t="shared" si="83"/>
        <v>100</v>
      </c>
      <c r="AB552" s="118"/>
      <c r="AD552" s="119"/>
      <c r="AE552" s="119"/>
    </row>
    <row r="553" spans="1:31" ht="32.25" outlineLevel="6" thickBot="1">
      <c r="A553" s="5" t="s">
        <v>101</v>
      </c>
      <c r="B553" s="18">
        <v>953</v>
      </c>
      <c r="C553" s="6" t="s">
        <v>13</v>
      </c>
      <c r="D553" s="6" t="s">
        <v>359</v>
      </c>
      <c r="E553" s="6" t="s">
        <v>95</v>
      </c>
      <c r="F553" s="6"/>
      <c r="G553" s="134">
        <f>G554+G555</f>
        <v>1784.255</v>
      </c>
      <c r="H553" s="138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9"/>
      <c r="Y553" s="137"/>
      <c r="Z553" s="134">
        <f>Z554+Z555</f>
        <v>1675.072</v>
      </c>
      <c r="AA553" s="115">
        <f t="shared" si="83"/>
        <v>93.88075135000321</v>
      </c>
      <c r="AB553" s="118"/>
      <c r="AD553" s="119"/>
      <c r="AE553" s="119"/>
    </row>
    <row r="554" spans="1:31" ht="32.25" outlineLevel="6" thickBot="1">
      <c r="A554" s="61" t="s">
        <v>102</v>
      </c>
      <c r="B554" s="65">
        <v>953</v>
      </c>
      <c r="C554" s="66" t="s">
        <v>13</v>
      </c>
      <c r="D554" s="66" t="s">
        <v>359</v>
      </c>
      <c r="E554" s="66" t="s">
        <v>96</v>
      </c>
      <c r="F554" s="66"/>
      <c r="G554" s="132">
        <v>0</v>
      </c>
      <c r="H554" s="138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9"/>
      <c r="Y554" s="137"/>
      <c r="Z554" s="132">
        <v>0</v>
      </c>
      <c r="AA554" s="115">
        <v>0</v>
      </c>
      <c r="AB554" s="118"/>
      <c r="AD554" s="119"/>
      <c r="AE554" s="119"/>
    </row>
    <row r="555" spans="1:31" ht="19.5" customHeight="1" outlineLevel="6" thickBot="1">
      <c r="A555" s="61" t="s">
        <v>103</v>
      </c>
      <c r="B555" s="65">
        <v>953</v>
      </c>
      <c r="C555" s="66" t="s">
        <v>13</v>
      </c>
      <c r="D555" s="66" t="s">
        <v>359</v>
      </c>
      <c r="E555" s="66" t="s">
        <v>97</v>
      </c>
      <c r="F555" s="66"/>
      <c r="G555" s="132">
        <v>1784.255</v>
      </c>
      <c r="H555" s="138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9"/>
      <c r="Y555" s="137"/>
      <c r="Z555" s="132">
        <v>1675.072</v>
      </c>
      <c r="AA555" s="115">
        <f t="shared" si="83"/>
        <v>93.88075135000321</v>
      </c>
      <c r="AB555" s="118"/>
      <c r="AD555" s="126"/>
      <c r="AE555" s="126"/>
    </row>
    <row r="556" spans="1:28" ht="16.5" outlineLevel="6" thickBot="1">
      <c r="A556" s="5" t="s">
        <v>104</v>
      </c>
      <c r="B556" s="18">
        <v>953</v>
      </c>
      <c r="C556" s="6" t="s">
        <v>13</v>
      </c>
      <c r="D556" s="6" t="s">
        <v>359</v>
      </c>
      <c r="E556" s="6" t="s">
        <v>98</v>
      </c>
      <c r="F556" s="6"/>
      <c r="G556" s="134">
        <f>G557+G558+G559</f>
        <v>12.108</v>
      </c>
      <c r="H556" s="138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9"/>
      <c r="Y556" s="137"/>
      <c r="Z556" s="134">
        <f>Z557+Z558+Z559</f>
        <v>12.108</v>
      </c>
      <c r="AA556" s="115">
        <f t="shared" si="83"/>
        <v>100</v>
      </c>
      <c r="AB556" s="118"/>
    </row>
    <row r="557" spans="1:28" ht="32.25" outlineLevel="6" thickBot="1">
      <c r="A557" s="61" t="s">
        <v>105</v>
      </c>
      <c r="B557" s="65">
        <v>953</v>
      </c>
      <c r="C557" s="66" t="s">
        <v>13</v>
      </c>
      <c r="D557" s="66" t="s">
        <v>359</v>
      </c>
      <c r="E557" s="66" t="s">
        <v>99</v>
      </c>
      <c r="F557" s="66"/>
      <c r="G557" s="132">
        <v>1.155</v>
      </c>
      <c r="H557" s="142">
        <f aca="true" t="shared" si="84" ref="H557:X557">H560+H571</f>
        <v>0</v>
      </c>
      <c r="I557" s="142">
        <f t="shared" si="84"/>
        <v>0</v>
      </c>
      <c r="J557" s="142">
        <f t="shared" si="84"/>
        <v>0</v>
      </c>
      <c r="K557" s="142">
        <f t="shared" si="84"/>
        <v>0</v>
      </c>
      <c r="L557" s="142">
        <f t="shared" si="84"/>
        <v>0</v>
      </c>
      <c r="M557" s="142">
        <f t="shared" si="84"/>
        <v>0</v>
      </c>
      <c r="N557" s="142">
        <f t="shared" si="84"/>
        <v>0</v>
      </c>
      <c r="O557" s="142">
        <f t="shared" si="84"/>
        <v>0</v>
      </c>
      <c r="P557" s="142">
        <f t="shared" si="84"/>
        <v>0</v>
      </c>
      <c r="Q557" s="142">
        <f t="shared" si="84"/>
        <v>0</v>
      </c>
      <c r="R557" s="142">
        <f t="shared" si="84"/>
        <v>0</v>
      </c>
      <c r="S557" s="142">
        <f t="shared" si="84"/>
        <v>0</v>
      </c>
      <c r="T557" s="142">
        <f t="shared" si="84"/>
        <v>0</v>
      </c>
      <c r="U557" s="142">
        <f t="shared" si="84"/>
        <v>0</v>
      </c>
      <c r="V557" s="142">
        <f t="shared" si="84"/>
        <v>0</v>
      </c>
      <c r="W557" s="142">
        <f t="shared" si="84"/>
        <v>0</v>
      </c>
      <c r="X557" s="143">
        <f t="shared" si="84"/>
        <v>12003.04085</v>
      </c>
      <c r="Y557" s="137" t="e">
        <f>X557/G551*100</f>
        <v>#DIV/0!</v>
      </c>
      <c r="Z557" s="132">
        <v>1.155</v>
      </c>
      <c r="AA557" s="115">
        <f t="shared" si="83"/>
        <v>100</v>
      </c>
      <c r="AB557" s="118"/>
    </row>
    <row r="558" spans="1:28" ht="16.5" outlineLevel="6" thickBot="1">
      <c r="A558" s="61" t="s">
        <v>106</v>
      </c>
      <c r="B558" s="65">
        <v>953</v>
      </c>
      <c r="C558" s="66" t="s">
        <v>13</v>
      </c>
      <c r="D558" s="66" t="s">
        <v>359</v>
      </c>
      <c r="E558" s="66" t="s">
        <v>100</v>
      </c>
      <c r="F558" s="66"/>
      <c r="G558" s="132">
        <v>3.832</v>
      </c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3"/>
      <c r="Y558" s="137"/>
      <c r="Z558" s="132">
        <v>3.832</v>
      </c>
      <c r="AA558" s="115">
        <f t="shared" si="83"/>
        <v>100</v>
      </c>
      <c r="AB558" s="118"/>
    </row>
    <row r="559" spans="1:28" ht="16.5" outlineLevel="6" thickBot="1">
      <c r="A559" s="61" t="s">
        <v>371</v>
      </c>
      <c r="B559" s="65">
        <v>953</v>
      </c>
      <c r="C559" s="66" t="s">
        <v>13</v>
      </c>
      <c r="D559" s="66" t="s">
        <v>359</v>
      </c>
      <c r="E559" s="66" t="s">
        <v>372</v>
      </c>
      <c r="F559" s="66"/>
      <c r="G559" s="132">
        <v>7.121</v>
      </c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3"/>
      <c r="Y559" s="137"/>
      <c r="Z559" s="132">
        <v>7.121</v>
      </c>
      <c r="AA559" s="115">
        <f t="shared" si="83"/>
        <v>100</v>
      </c>
      <c r="AB559" s="118"/>
    </row>
    <row r="560" spans="1:28" ht="19.5" outlineLevel="6" thickBot="1">
      <c r="A560" s="77" t="s">
        <v>44</v>
      </c>
      <c r="B560" s="15">
        <v>953</v>
      </c>
      <c r="C560" s="13" t="s">
        <v>43</v>
      </c>
      <c r="D560" s="31" t="s">
        <v>266</v>
      </c>
      <c r="E560" s="13" t="s">
        <v>5</v>
      </c>
      <c r="F560" s="13"/>
      <c r="G560" s="172">
        <f>G562</f>
        <v>3962</v>
      </c>
      <c r="H560" s="144">
        <f aca="true" t="shared" si="85" ref="H560:X561">H561</f>
        <v>0</v>
      </c>
      <c r="I560" s="144">
        <f t="shared" si="85"/>
        <v>0</v>
      </c>
      <c r="J560" s="144">
        <f t="shared" si="85"/>
        <v>0</v>
      </c>
      <c r="K560" s="144">
        <f t="shared" si="85"/>
        <v>0</v>
      </c>
      <c r="L560" s="144">
        <f t="shared" si="85"/>
        <v>0</v>
      </c>
      <c r="M560" s="144">
        <f t="shared" si="85"/>
        <v>0</v>
      </c>
      <c r="N560" s="144">
        <f t="shared" si="85"/>
        <v>0</v>
      </c>
      <c r="O560" s="144">
        <f t="shared" si="85"/>
        <v>0</v>
      </c>
      <c r="P560" s="144">
        <f t="shared" si="85"/>
        <v>0</v>
      </c>
      <c r="Q560" s="144">
        <f t="shared" si="85"/>
        <v>0</v>
      </c>
      <c r="R560" s="144">
        <f t="shared" si="85"/>
        <v>0</v>
      </c>
      <c r="S560" s="144">
        <f t="shared" si="85"/>
        <v>0</v>
      </c>
      <c r="T560" s="144">
        <f t="shared" si="85"/>
        <v>0</v>
      </c>
      <c r="U560" s="144">
        <f t="shared" si="85"/>
        <v>0</v>
      </c>
      <c r="V560" s="144">
        <f t="shared" si="85"/>
        <v>0</v>
      </c>
      <c r="W560" s="144">
        <f t="shared" si="85"/>
        <v>0</v>
      </c>
      <c r="X560" s="145">
        <f t="shared" si="85"/>
        <v>12003.04085</v>
      </c>
      <c r="Y560" s="137">
        <f>X560/G553*100</f>
        <v>672.7200344121215</v>
      </c>
      <c r="Z560" s="172">
        <f>Z562</f>
        <v>3962</v>
      </c>
      <c r="AA560" s="115">
        <f t="shared" si="83"/>
        <v>100</v>
      </c>
      <c r="AB560" s="118"/>
    </row>
    <row r="561" spans="1:28" ht="16.5" outlineLevel="6" thickBot="1">
      <c r="A561" s="89" t="s">
        <v>40</v>
      </c>
      <c r="B561" s="15">
        <v>953</v>
      </c>
      <c r="C561" s="31" t="s">
        <v>21</v>
      </c>
      <c r="D561" s="31" t="s">
        <v>266</v>
      </c>
      <c r="E561" s="31" t="s">
        <v>5</v>
      </c>
      <c r="F561" s="31"/>
      <c r="G561" s="169">
        <f>G562</f>
        <v>3962</v>
      </c>
      <c r="H561" s="146">
        <f t="shared" si="85"/>
        <v>0</v>
      </c>
      <c r="I561" s="146">
        <f t="shared" si="85"/>
        <v>0</v>
      </c>
      <c r="J561" s="146">
        <f t="shared" si="85"/>
        <v>0</v>
      </c>
      <c r="K561" s="146">
        <f t="shared" si="85"/>
        <v>0</v>
      </c>
      <c r="L561" s="146">
        <f t="shared" si="85"/>
        <v>0</v>
      </c>
      <c r="M561" s="146">
        <f t="shared" si="85"/>
        <v>0</v>
      </c>
      <c r="N561" s="146">
        <f t="shared" si="85"/>
        <v>0</v>
      </c>
      <c r="O561" s="146">
        <f t="shared" si="85"/>
        <v>0</v>
      </c>
      <c r="P561" s="146">
        <f t="shared" si="85"/>
        <v>0</v>
      </c>
      <c r="Q561" s="146">
        <f t="shared" si="85"/>
        <v>0</v>
      </c>
      <c r="R561" s="146">
        <f t="shared" si="85"/>
        <v>0</v>
      </c>
      <c r="S561" s="146">
        <f t="shared" si="85"/>
        <v>0</v>
      </c>
      <c r="T561" s="146">
        <f t="shared" si="85"/>
        <v>0</v>
      </c>
      <c r="U561" s="146">
        <f t="shared" si="85"/>
        <v>0</v>
      </c>
      <c r="V561" s="146">
        <f t="shared" si="85"/>
        <v>0</v>
      </c>
      <c r="W561" s="146">
        <f t="shared" si="85"/>
        <v>0</v>
      </c>
      <c r="X561" s="147">
        <f t="shared" si="85"/>
        <v>12003.04085</v>
      </c>
      <c r="Y561" s="137" t="e">
        <f>X561/G554*100</f>
        <v>#DIV/0!</v>
      </c>
      <c r="Z561" s="169">
        <f>Z562</f>
        <v>3962</v>
      </c>
      <c r="AA561" s="115">
        <f t="shared" si="83"/>
        <v>100</v>
      </c>
      <c r="AB561" s="118"/>
    </row>
    <row r="562" spans="1:28" ht="32.25" outlineLevel="6" thickBot="1">
      <c r="A562" s="80" t="s">
        <v>137</v>
      </c>
      <c r="B562" s="16">
        <v>953</v>
      </c>
      <c r="C562" s="9" t="s">
        <v>21</v>
      </c>
      <c r="D562" s="9" t="s">
        <v>267</v>
      </c>
      <c r="E562" s="9" t="s">
        <v>5</v>
      </c>
      <c r="F562" s="9"/>
      <c r="G562" s="140">
        <f>G563</f>
        <v>3962</v>
      </c>
      <c r="H562" s="133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5"/>
      <c r="X562" s="136">
        <v>12003.04085</v>
      </c>
      <c r="Y562" s="137">
        <f>X562/G555*100</f>
        <v>672.7200344121215</v>
      </c>
      <c r="Z562" s="140">
        <f>Z563</f>
        <v>3962</v>
      </c>
      <c r="AA562" s="115">
        <f t="shared" si="83"/>
        <v>100</v>
      </c>
      <c r="AB562" s="118"/>
    </row>
    <row r="563" spans="1:28" ht="32.25" outlineLevel="6" thickBot="1">
      <c r="A563" s="80" t="s">
        <v>138</v>
      </c>
      <c r="B563" s="16">
        <v>953</v>
      </c>
      <c r="C563" s="9" t="s">
        <v>21</v>
      </c>
      <c r="D563" s="9" t="s">
        <v>268</v>
      </c>
      <c r="E563" s="9" t="s">
        <v>5</v>
      </c>
      <c r="F563" s="9"/>
      <c r="G563" s="140">
        <f>G564</f>
        <v>3962</v>
      </c>
      <c r="H563" s="138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9"/>
      <c r="Y563" s="137"/>
      <c r="Z563" s="140">
        <f>Z564</f>
        <v>3962</v>
      </c>
      <c r="AA563" s="115">
        <f t="shared" si="83"/>
        <v>100</v>
      </c>
      <c r="AB563" s="118"/>
    </row>
    <row r="564" spans="1:28" ht="48" outlineLevel="6" thickBot="1">
      <c r="A564" s="82" t="s">
        <v>201</v>
      </c>
      <c r="B564" s="63">
        <v>953</v>
      </c>
      <c r="C564" s="64" t="s">
        <v>21</v>
      </c>
      <c r="D564" s="64" t="s">
        <v>360</v>
      </c>
      <c r="E564" s="64" t="s">
        <v>5</v>
      </c>
      <c r="F564" s="64"/>
      <c r="G564" s="141">
        <f>G565</f>
        <v>3962</v>
      </c>
      <c r="H564" s="138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9"/>
      <c r="Y564" s="137"/>
      <c r="Z564" s="141">
        <f>Z565</f>
        <v>3962</v>
      </c>
      <c r="AA564" s="115">
        <f t="shared" si="83"/>
        <v>100</v>
      </c>
      <c r="AB564" s="118"/>
    </row>
    <row r="565" spans="1:28" ht="16.5" outlineLevel="6" thickBot="1">
      <c r="A565" s="5" t="s">
        <v>126</v>
      </c>
      <c r="B565" s="18">
        <v>953</v>
      </c>
      <c r="C565" s="6" t="s">
        <v>21</v>
      </c>
      <c r="D565" s="6" t="s">
        <v>360</v>
      </c>
      <c r="E565" s="6" t="s">
        <v>124</v>
      </c>
      <c r="F565" s="6"/>
      <c r="G565" s="134">
        <f>G566</f>
        <v>3962</v>
      </c>
      <c r="H565" s="138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9"/>
      <c r="Y565" s="137"/>
      <c r="Z565" s="134">
        <f>Z566</f>
        <v>3962</v>
      </c>
      <c r="AA565" s="115">
        <f t="shared" si="83"/>
        <v>100</v>
      </c>
      <c r="AB565" s="118"/>
    </row>
    <row r="566" spans="1:28" ht="32.25" outlineLevel="6" thickBot="1">
      <c r="A566" s="61" t="s">
        <v>127</v>
      </c>
      <c r="B566" s="65">
        <v>953</v>
      </c>
      <c r="C566" s="66" t="s">
        <v>21</v>
      </c>
      <c r="D566" s="66" t="s">
        <v>360</v>
      </c>
      <c r="E566" s="66" t="s">
        <v>125</v>
      </c>
      <c r="F566" s="66"/>
      <c r="G566" s="132">
        <v>3962</v>
      </c>
      <c r="H566" s="138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9"/>
      <c r="Y566" s="137"/>
      <c r="Z566" s="132">
        <v>3962</v>
      </c>
      <c r="AA566" s="115">
        <f t="shared" si="83"/>
        <v>100</v>
      </c>
      <c r="AB566" s="118"/>
    </row>
    <row r="567" spans="1:27" ht="19.5" outlineLevel="6" thickBot="1">
      <c r="A567" s="36" t="s">
        <v>22</v>
      </c>
      <c r="B567" s="36"/>
      <c r="C567" s="36"/>
      <c r="D567" s="36"/>
      <c r="E567" s="36"/>
      <c r="F567" s="36"/>
      <c r="G567" s="199">
        <f>G429+G14</f>
        <v>650364.36281</v>
      </c>
      <c r="H567" s="138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9"/>
      <c r="Y567" s="137"/>
      <c r="Z567" s="199">
        <f>Z429+Z14</f>
        <v>639540.3150899999</v>
      </c>
      <c r="AA567" s="115">
        <f t="shared" si="83"/>
        <v>98.33569482909041</v>
      </c>
    </row>
    <row r="568" spans="1:25" ht="16.5" outlineLevel="6" thickBot="1">
      <c r="A568" s="1"/>
      <c r="B568" s="19"/>
      <c r="C568" s="1"/>
      <c r="D568" s="1"/>
      <c r="E568" s="1"/>
      <c r="F568" s="1"/>
      <c r="G568" s="1"/>
      <c r="H568" s="42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54"/>
      <c r="Y568" s="46"/>
    </row>
    <row r="569" spans="1:25" ht="16.5" outlineLevel="6" thickBot="1">
      <c r="A569" s="3"/>
      <c r="B569" s="3"/>
      <c r="C569" s="3"/>
      <c r="D569" s="3"/>
      <c r="E569" s="3"/>
      <c r="F569" s="3"/>
      <c r="G569" s="3"/>
      <c r="H569" s="42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54"/>
      <c r="Y569" s="46"/>
    </row>
    <row r="570" spans="8:25" ht="16.5" outlineLevel="6" thickBot="1">
      <c r="H570" s="42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54"/>
      <c r="Y570" s="46"/>
    </row>
    <row r="571" spans="8:25" ht="16.5" outlineLevel="6" thickBot="1">
      <c r="H571" s="26">
        <f aca="true" t="shared" si="86" ref="H571:X571">H572</f>
        <v>0</v>
      </c>
      <c r="I571" s="26">
        <f t="shared" si="86"/>
        <v>0</v>
      </c>
      <c r="J571" s="26">
        <f t="shared" si="86"/>
        <v>0</v>
      </c>
      <c r="K571" s="26">
        <f t="shared" si="86"/>
        <v>0</v>
      </c>
      <c r="L571" s="26">
        <f t="shared" si="86"/>
        <v>0</v>
      </c>
      <c r="M571" s="26">
        <f t="shared" si="86"/>
        <v>0</v>
      </c>
      <c r="N571" s="26">
        <f t="shared" si="86"/>
        <v>0</v>
      </c>
      <c r="O571" s="26">
        <f t="shared" si="86"/>
        <v>0</v>
      </c>
      <c r="P571" s="26">
        <f t="shared" si="86"/>
        <v>0</v>
      </c>
      <c r="Q571" s="26">
        <f t="shared" si="86"/>
        <v>0</v>
      </c>
      <c r="R571" s="26">
        <f t="shared" si="86"/>
        <v>0</v>
      </c>
      <c r="S571" s="26">
        <f t="shared" si="86"/>
        <v>0</v>
      </c>
      <c r="T571" s="26">
        <f t="shared" si="86"/>
        <v>0</v>
      </c>
      <c r="U571" s="26">
        <f t="shared" si="86"/>
        <v>0</v>
      </c>
      <c r="V571" s="26">
        <f t="shared" si="86"/>
        <v>0</v>
      </c>
      <c r="W571" s="26">
        <f t="shared" si="86"/>
        <v>0</v>
      </c>
      <c r="X571" s="53">
        <f t="shared" si="86"/>
        <v>0</v>
      </c>
      <c r="Y571" s="46">
        <v>0</v>
      </c>
    </row>
    <row r="572" spans="8:25" ht="15.75" outlineLevel="6">
      <c r="H572" s="21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33"/>
      <c r="X572" s="52">
        <v>0</v>
      </c>
      <c r="Y572" s="46">
        <v>0</v>
      </c>
    </row>
    <row r="573" spans="8:25" ht="18.75">
      <c r="H573" s="30" t="e">
        <f>#REF!+#REF!+H435+H14</f>
        <v>#REF!</v>
      </c>
      <c r="I573" s="30" t="e">
        <f>#REF!+#REF!+I435+I14</f>
        <v>#REF!</v>
      </c>
      <c r="J573" s="30" t="e">
        <f>#REF!+#REF!+J435+J14</f>
        <v>#REF!</v>
      </c>
      <c r="K573" s="30" t="e">
        <f>#REF!+#REF!+K435+K14</f>
        <v>#REF!</v>
      </c>
      <c r="L573" s="30" t="e">
        <f>#REF!+#REF!+L435+L14</f>
        <v>#REF!</v>
      </c>
      <c r="M573" s="30" t="e">
        <f>#REF!+#REF!+M435+M14</f>
        <v>#REF!</v>
      </c>
      <c r="N573" s="30" t="e">
        <f>#REF!+#REF!+N435+N14</f>
        <v>#REF!</v>
      </c>
      <c r="O573" s="30" t="e">
        <f>#REF!+#REF!+O435+O14</f>
        <v>#REF!</v>
      </c>
      <c r="P573" s="30" t="e">
        <f>#REF!+#REF!+P435+P14</f>
        <v>#REF!</v>
      </c>
      <c r="Q573" s="30" t="e">
        <f>#REF!+#REF!+Q435+Q14</f>
        <v>#REF!</v>
      </c>
      <c r="R573" s="30" t="e">
        <f>#REF!+#REF!+R435+R14</f>
        <v>#REF!</v>
      </c>
      <c r="S573" s="30" t="e">
        <f>#REF!+#REF!+S435+S14</f>
        <v>#REF!</v>
      </c>
      <c r="T573" s="30" t="e">
        <f>#REF!+#REF!+T435+T14</f>
        <v>#REF!</v>
      </c>
      <c r="U573" s="30" t="e">
        <f>#REF!+#REF!+U435+U14</f>
        <v>#REF!</v>
      </c>
      <c r="V573" s="30" t="e">
        <f>#REF!+#REF!+V435+V14</f>
        <v>#REF!</v>
      </c>
      <c r="W573" s="30" t="e">
        <f>#REF!+#REF!+W435+W14</f>
        <v>#REF!</v>
      </c>
      <c r="X573" s="55" t="e">
        <f>#REF!+#REF!+X435+X14</f>
        <v>#REF!</v>
      </c>
      <c r="Y573" s="43" t="e">
        <f>X573/G567*100</f>
        <v>#REF!</v>
      </c>
    </row>
    <row r="574" spans="8:23" ht="15.75"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8:23" ht="15.75"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</sheetData>
  <sheetProtection/>
  <autoFilter ref="A13:G567"/>
  <mergeCells count="11">
    <mergeCell ref="B7:W7"/>
    <mergeCell ref="C8:V8"/>
    <mergeCell ref="Z1:AD1"/>
    <mergeCell ref="Z2:AD2"/>
    <mergeCell ref="Z3:AD3"/>
    <mergeCell ref="A11:V11"/>
    <mergeCell ref="A10:V10"/>
    <mergeCell ref="B2:F2"/>
    <mergeCell ref="B3:F3"/>
    <mergeCell ref="B4:F4"/>
    <mergeCell ref="B6:W6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2018-02-28T02:37:34Z</cp:lastPrinted>
  <dcterms:created xsi:type="dcterms:W3CDTF">2008-11-11T04:53:42Z</dcterms:created>
  <dcterms:modified xsi:type="dcterms:W3CDTF">2018-03-19T04:53:08Z</dcterms:modified>
  <cp:category/>
  <cp:version/>
  <cp:contentType/>
  <cp:contentStatus/>
</cp:coreProperties>
</file>